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aisan_KhoaCNTT_2018\Goi_HieuTruong\"/>
    </mc:Choice>
  </mc:AlternateContent>
  <bookViews>
    <workbookView xWindow="0" yWindow="0" windowWidth="21600" windowHeight="8535" activeTab="1"/>
  </bookViews>
  <sheets>
    <sheet name="TỔNG HỢP" sheetId="4" r:id="rId1"/>
    <sheet name="Năm 2018" sheetId="1" r:id="rId2"/>
    <sheet name="Năm 2019" sheetId="2" r:id="rId3"/>
    <sheet name="Năm 2020" sheetId="3" r:id="rId4"/>
  </sheets>
  <definedNames>
    <definedName name="_xlnm.Print_Titles" localSheetId="1">'Năm 2018'!$3:$4</definedName>
    <definedName name="_xlnm.Print_Titles" localSheetId="2">'Năm 2019'!$3:$4</definedName>
    <definedName name="_xlnm.Print_Titles" localSheetId="3">'Năm 2020'!$4:$5</definedName>
  </definedNames>
  <calcPr calcId="152511"/>
</workbook>
</file>

<file path=xl/calcChain.xml><?xml version="1.0" encoding="utf-8"?>
<calcChain xmlns="http://schemas.openxmlformats.org/spreadsheetml/2006/main">
  <c r="L284" i="3" l="1"/>
  <c r="L283" i="3"/>
  <c r="L281" i="3"/>
  <c r="L272" i="3"/>
  <c r="L253" i="3"/>
  <c r="L234" i="3"/>
  <c r="L215" i="3"/>
  <c r="L213" i="3"/>
  <c r="L211" i="3"/>
  <c r="L206" i="3"/>
  <c r="L199" i="3"/>
  <c r="L196" i="3"/>
  <c r="L185" i="3"/>
  <c r="L177" i="3"/>
  <c r="L175" i="3"/>
  <c r="L172" i="3"/>
  <c r="L171" i="3"/>
  <c r="L170" i="3"/>
  <c r="L169" i="3"/>
  <c r="L168" i="3"/>
  <c r="L167" i="3"/>
  <c r="L166" i="3"/>
  <c r="L165" i="3"/>
  <c r="L164" i="3"/>
  <c r="L160" i="3"/>
  <c r="L132" i="3"/>
  <c r="L94" i="3"/>
  <c r="L66" i="3"/>
  <c r="L7" i="3"/>
  <c r="M150" i="2"/>
  <c r="M149" i="2"/>
  <c r="M147" i="2"/>
  <c r="M138" i="2"/>
  <c r="M126" i="2"/>
  <c r="M122" i="2"/>
  <c r="L108" i="2"/>
  <c r="M108" i="2" s="1"/>
  <c r="L99" i="2"/>
  <c r="M99" i="2" s="1"/>
  <c r="L91" i="2"/>
  <c r="M91" i="2" s="1"/>
  <c r="L85" i="2"/>
  <c r="M85" i="2" s="1"/>
  <c r="M81" i="2"/>
  <c r="M80" i="2"/>
  <c r="M79" i="2"/>
  <c r="M78" i="2"/>
  <c r="M77" i="2"/>
  <c r="M76" i="2"/>
  <c r="M75" i="2"/>
  <c r="M74" i="2"/>
  <c r="M73" i="2"/>
  <c r="M72" i="2"/>
  <c r="M71" i="2"/>
  <c r="M70" i="2"/>
  <c r="M69" i="2"/>
  <c r="M68" i="2"/>
  <c r="M67" i="2"/>
  <c r="M66" i="2"/>
  <c r="M65" i="2"/>
  <c r="M63" i="2"/>
  <c r="M62" i="2"/>
  <c r="M61" i="2"/>
  <c r="M60" i="2"/>
  <c r="M59" i="2"/>
  <c r="M58" i="2"/>
  <c r="M57" i="2"/>
  <c r="M56" i="2"/>
  <c r="M52" i="2"/>
  <c r="M51" i="2"/>
  <c r="M50" i="2"/>
  <c r="M49" i="2"/>
  <c r="M48" i="2"/>
  <c r="M47" i="2"/>
  <c r="M46" i="2"/>
  <c r="M45" i="2"/>
  <c r="M44" i="2"/>
  <c r="M43" i="2"/>
  <c r="M42" i="2"/>
  <c r="M41" i="2"/>
  <c r="M40" i="2"/>
  <c r="M39" i="2"/>
  <c r="M38" i="2"/>
  <c r="M37" i="2"/>
  <c r="M36" i="2"/>
  <c r="M35" i="2"/>
  <c r="M34" i="2"/>
  <c r="M33" i="2"/>
  <c r="M32" i="2"/>
  <c r="M31" i="2"/>
  <c r="M30" i="2"/>
  <c r="M29" i="2"/>
  <c r="M28" i="2"/>
  <c r="M27" i="2"/>
  <c r="M26" i="2"/>
  <c r="M25" i="2"/>
  <c r="M24" i="2"/>
  <c r="M23" i="2"/>
  <c r="M22" i="2"/>
  <c r="M21" i="2"/>
  <c r="M20" i="2"/>
  <c r="M19" i="2"/>
  <c r="M18" i="2"/>
  <c r="M17" i="2"/>
  <c r="M16" i="2"/>
  <c r="M15" i="2"/>
  <c r="M14" i="2"/>
  <c r="M13" i="2"/>
  <c r="M12" i="2"/>
  <c r="M11" i="2"/>
  <c r="M10" i="2"/>
  <c r="M9" i="2"/>
  <c r="M8" i="2"/>
  <c r="M7" i="2"/>
  <c r="L201" i="1"/>
  <c r="L200" i="1"/>
  <c r="L199" i="1"/>
  <c r="L198" i="1"/>
  <c r="L197" i="1"/>
  <c r="L196" i="1"/>
  <c r="L195" i="1"/>
  <c r="L194" i="1"/>
  <c r="L193" i="1"/>
  <c r="L192" i="1"/>
  <c r="L191" i="1"/>
  <c r="L190" i="1"/>
  <c r="L189" i="1"/>
  <c r="L188" i="1"/>
  <c r="L187" i="1"/>
  <c r="L186" i="1"/>
  <c r="L185" i="1"/>
  <c r="L184" i="1"/>
  <c r="L183" i="1"/>
  <c r="L182" i="1"/>
  <c r="L181" i="1"/>
  <c r="L180" i="1"/>
  <c r="L179" i="1"/>
  <c r="L178" i="1"/>
  <c r="L177" i="1"/>
  <c r="L176" i="1"/>
  <c r="L175" i="1"/>
  <c r="L174" i="1"/>
  <c r="L173" i="1"/>
  <c r="L172" i="1"/>
  <c r="L171" i="1"/>
  <c r="L170" i="1"/>
  <c r="L169" i="1"/>
  <c r="L168" i="1"/>
  <c r="L167" i="1"/>
  <c r="L166" i="1"/>
  <c r="L165" i="1"/>
  <c r="L164" i="1"/>
  <c r="L163" i="1"/>
  <c r="L162" i="1"/>
  <c r="L161" i="1"/>
  <c r="L160" i="1"/>
  <c r="L159" i="1"/>
  <c r="L158" i="1"/>
  <c r="L157" i="1"/>
  <c r="L156" i="1"/>
  <c r="L155" i="1"/>
  <c r="L154" i="1"/>
  <c r="L153" i="1"/>
  <c r="L152" i="1"/>
  <c r="L151" i="1"/>
  <c r="L150" i="1"/>
  <c r="L149" i="1"/>
  <c r="L148" i="1"/>
  <c r="L147" i="1"/>
  <c r="L146" i="1"/>
  <c r="L145" i="1"/>
  <c r="L144" i="1"/>
  <c r="L143" i="1"/>
  <c r="L142" i="1"/>
  <c r="L141" i="1"/>
  <c r="L140" i="1"/>
  <c r="L139" i="1"/>
  <c r="L138" i="1"/>
  <c r="L137" i="1"/>
  <c r="L332" i="1"/>
  <c r="L280" i="1"/>
  <c r="L242" i="1"/>
  <c r="L204" i="1"/>
  <c r="L135" i="1"/>
  <c r="L134"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6" i="1"/>
  <c r="L105" i="1"/>
  <c r="L104" i="1"/>
  <c r="L103" i="1"/>
  <c r="L102" i="1"/>
  <c r="L101" i="1"/>
  <c r="L100" i="1"/>
  <c r="L99" i="1"/>
  <c r="L98" i="1"/>
  <c r="L97" i="1"/>
  <c r="L96" i="1"/>
  <c r="L95" i="1"/>
  <c r="L94" i="1"/>
  <c r="L93" i="1"/>
  <c r="L92" i="1"/>
  <c r="L90" i="1"/>
  <c r="L89" i="1"/>
  <c r="L88" i="1"/>
  <c r="L87" i="1"/>
  <c r="L86" i="1"/>
  <c r="L85" i="1"/>
  <c r="L84" i="1"/>
  <c r="L83" i="1"/>
  <c r="L82" i="1"/>
  <c r="L81" i="1"/>
  <c r="L80" i="1"/>
  <c r="L79" i="1"/>
  <c r="L78" i="1"/>
  <c r="L77" i="1"/>
  <c r="L72" i="1"/>
  <c r="L71" i="1"/>
  <c r="L70" i="1"/>
  <c r="L69" i="1"/>
  <c r="L68" i="1"/>
  <c r="L67" i="1"/>
  <c r="L66" i="1"/>
  <c r="L63" i="1"/>
  <c r="L57" i="1"/>
  <c r="L44" i="1"/>
  <c r="L40" i="1"/>
  <c r="L30" i="1"/>
  <c r="L15" i="1"/>
  <c r="L6" i="1"/>
  <c r="L285" i="3" l="1"/>
  <c r="C12" i="4" s="1"/>
  <c r="L173" i="3"/>
  <c r="C11" i="4" s="1"/>
  <c r="L163" i="3"/>
  <c r="M6" i="2"/>
  <c r="L73" i="1"/>
  <c r="C2" i="4" s="1"/>
  <c r="L76" i="1"/>
  <c r="L91" i="1"/>
  <c r="L136" i="1"/>
  <c r="L241" i="1"/>
  <c r="L360" i="1" s="1"/>
  <c r="C4" i="4" s="1"/>
  <c r="L161" i="3"/>
  <c r="M158" i="2"/>
  <c r="C8" i="4" s="1"/>
  <c r="M82" i="2"/>
  <c r="C7" i="4" s="1"/>
  <c r="M53" i="2"/>
  <c r="L286" i="3" l="1"/>
  <c r="C10" i="4"/>
  <c r="C13" i="4" s="1"/>
  <c r="C6" i="4"/>
  <c r="C9" i="4" s="1"/>
  <c r="M159" i="2"/>
  <c r="L202" i="1"/>
  <c r="C3" i="4" l="1"/>
  <c r="C5" i="4" s="1"/>
  <c r="C14" i="4" s="1"/>
  <c r="L361" i="1"/>
</calcChain>
</file>

<file path=xl/sharedStrings.xml><?xml version="1.0" encoding="utf-8"?>
<sst xmlns="http://schemas.openxmlformats.org/spreadsheetml/2006/main" count="1768" uniqueCount="830">
  <si>
    <t>STT</t>
  </si>
  <si>
    <t>Danh mục thiết bị</t>
  </si>
  <si>
    <t>Model</t>
  </si>
  <si>
    <t>Xuất xứ</t>
  </si>
  <si>
    <t>ĐVT</t>
  </si>
  <si>
    <t>SL</t>
  </si>
  <si>
    <t>Đơn giá</t>
  </si>
  <si>
    <t>Thành tiền</t>
  </si>
  <si>
    <t>Firewall Cisco</t>
  </si>
  <si>
    <t>ASA5525-K9</t>
  </si>
  <si>
    <t>Châu á</t>
  </si>
  <si>
    <t>cái</t>
  </si>
  <si>
    <t>ASA 5525-X with SW, 8GE Data, 1GE Mgmt, AC, 3DES/AES</t>
  </si>
  <si>
    <t>SNTC-8X5XNBD ASA 5525-X with SW,</t>
  </si>
  <si>
    <t>AC Power Cord (Europe), C13, CEE 7, 1.5M</t>
  </si>
  <si>
    <t>Cisco ASA 9.8.2 Software image for ASA Spyker/Saleen</t>
  </si>
  <si>
    <t>ASA 5525-X Interface Card Blank Slot Cover</t>
  </si>
  <si>
    <t>ASA 5512-X -- 5555-X Hard Drive Blank Slot Cover</t>
  </si>
  <si>
    <t>ASA 5525 IPS Part Number with which PCB Serial is associated</t>
  </si>
  <si>
    <t>ASA 5500 Strong Encryption License (3DES/AES)</t>
  </si>
  <si>
    <t> 2</t>
  </si>
  <si>
    <t>ROUTER CISCO</t>
  </si>
  <si>
    <t>ISR4331-V/K9</t>
  </si>
  <si>
    <t>Cisco ISR 4331 UC Bundle, PVDM4-32, UC License, CUBEE10</t>
  </si>
  <si>
    <t>SNTC-8X5XNBD Cisco ISR 4331 UC Bundle, PVDM4-32, UC L</t>
  </si>
  <si>
    <t>IP Base License for Cisco ISR 4330 Series</t>
  </si>
  <si>
    <t>Unified Communication License for Cisco ISR 4330 Series</t>
  </si>
  <si>
    <t>AC Power Supply for Cisco ISR 4330</t>
  </si>
  <si>
    <t>32-channel DSP module</t>
  </si>
  <si>
    <t>4G Flash Memory for Cisco ISR 4300 (Soldered on motherboard)</t>
  </si>
  <si>
    <t>4G DRAM (1 x 4G) for Cisco ISR 4300</t>
  </si>
  <si>
    <t>Blank faceplate for NIM slot on Cisco ISR 4400</t>
  </si>
  <si>
    <t>Unified Border Element Enterprise License - 5 sessions</t>
  </si>
  <si>
    <t>SWSS UPGRADES Unified Border Element Enterprise Licens</t>
  </si>
  <si>
    <t>Removable faceplate for SM slot on Cisco 2900,3900,4400 ISR</t>
  </si>
  <si>
    <t>Cisco ISR 4300 Series IOS XE Universal</t>
  </si>
  <si>
    <t>ROUTER CISCO - Hiệu suất cao</t>
  </si>
  <si>
    <t>ASR1002-X</t>
  </si>
  <si>
    <t>Cisco ASR1002-X Chassis, 6 built-in GE, Dual P/S, 4GB DRAM</t>
  </si>
  <si>
    <t>ASR1K-other applications for Enterprise or SP- Tracking only</t>
  </si>
  <si>
    <t>Cisco ASR 1000 Advanced IP Services License</t>
  </si>
  <si>
    <t>Cisco ASR1002-X 4GB DRAM</t>
  </si>
  <si>
    <t>Blank Cover for regular SPA</t>
  </si>
  <si>
    <t>Blank Cover for ASR1002-X HDD</t>
  </si>
  <si>
    <t>Cisco ASR1002-X IOS XE UNIVERSAL</t>
  </si>
  <si>
    <t>Cisco ASR1002 AC Power Supply</t>
  </si>
  <si>
    <t>Power Cord Europe, Right Angle</t>
  </si>
  <si>
    <t xml:space="preserve">Switch CISCO </t>
  </si>
  <si>
    <t>WS-C2960X-24TS-L</t>
  </si>
  <si>
    <t>Catalyst 2960-X 24 GigE, 4 x 1G SFP, LAN Base</t>
  </si>
  <si>
    <t>SNTC-8X5XNBD Catalyst 2960-X 24 GigE, 4 x 1G SFP, LAN</t>
  </si>
  <si>
    <t>Switch CISCO - Hiệu suất cao</t>
  </si>
  <si>
    <t>ASR-920-24SZ-M</t>
  </si>
  <si>
    <t>Cisco ASR920 Series - 24GE Fiber and 4-10GE : Modular PSU</t>
  </si>
  <si>
    <t>SNTC-8X5XNBD Cisco ASR920 Series - 24GE Fiber and 4-1</t>
  </si>
  <si>
    <t>ASR 900 USB Console Cabling Kit</t>
  </si>
  <si>
    <t>Cisco ASR 920 Series IOS XE UNIVERSAL -NO PAYLOAD ENCRYPTION</t>
  </si>
  <si>
    <t>Cisco ASR920 Series - Metro IP Access</t>
  </si>
  <si>
    <t>SNTC-8X5XNBD Cisco ASR920 Series</t>
  </si>
  <si>
    <t>ASR 920  AC Power Supply</t>
  </si>
  <si>
    <t>Power Cord - Europe, 16/10A,250V, 2500mm, -40C to +85C</t>
  </si>
  <si>
    <t>EIA 19in Rack mount Option for the Cisco ASR 920</t>
  </si>
  <si>
    <t>ASR 920 Cable Guide</t>
  </si>
  <si>
    <t>ASR 920 Fan for Fixed Chassis</t>
  </si>
  <si>
    <t>ASR 920 Power Supply Blank Cover</t>
  </si>
  <si>
    <t>Wireless​​​​​​​ Cisco Aironet  AP3802I</t>
  </si>
  <si>
    <t>AIR-AP3802I-S-K9</t>
  </si>
  <si>
    <t>802.11ac W2 AP w/CA; 4x4:3; Mod; Int Ant; mGig S Domain</t>
  </si>
  <si>
    <t>SNTC-8X5XNBD 802.11ac W2 AP w/CA; 4x43; Mod; Int Ant;</t>
  </si>
  <si>
    <t>Ceiling Grid Clip for Aironet APs - Recessed Mount (Default)</t>
  </si>
  <si>
    <t>802.11n AP Low Profile Mounting Bracket (Default)</t>
  </si>
  <si>
    <t>Cisco Aironet 3800 Series CAPWAP Software Image</t>
  </si>
  <si>
    <t xml:space="preserve">Cisco IP phone CP-8945-K9 </t>
  </si>
  <si>
    <t>CP-8845-K9</t>
  </si>
  <si>
    <t>Cisco IP Phone 8845</t>
  </si>
  <si>
    <t>SNTC-8X5XNBD Cisco IP Phone 8845</t>
  </si>
  <si>
    <t>Tủ mạng rack 19</t>
  </si>
  <si>
    <t xml:space="preserve">Máy tính </t>
  </si>
  <si>
    <t>X2640G</t>
  </si>
  <si>
    <t>Bộ</t>
  </si>
  <si>
    <t>Máy chủ</t>
  </si>
  <si>
    <t>Châu Á</t>
  </si>
  <si>
    <t>Microsoft Office Professional 2016</t>
  </si>
  <si>
    <t>Microsoft</t>
  </si>
  <si>
    <t>Máy chiếu + màn chiếu</t>
  </si>
  <si>
    <t>Máy lạnh</t>
  </si>
  <si>
    <t>Ổ lưu trữ mạng -NAS</t>
  </si>
  <si>
    <t>TỔNG CỘNG</t>
  </si>
  <si>
    <t>DANH MỤC THIẾT BỊ ĐỀ NGHỊ ĐẦU TƯ NĂM 2018</t>
  </si>
  <si>
    <t>DANH MỤC THIẾT BỊ NGHỀ QUẢN TRỊ MẠNG MÁY TÍNH</t>
  </si>
  <si>
    <t>TT</t>
  </si>
  <si>
    <t>I</t>
  </si>
  <si>
    <t>PHÒNG THỰC HÀNH ĐIỆN ĐIỆN TỬ CHO NGÀNH Ô TÔ</t>
  </si>
  <si>
    <t>Bộ giao diện thực hành với các thiết bị đo ảo</t>
  </si>
  <si>
    <t>CO4203-2A</t>
  </si>
  <si>
    <t>Đức</t>
  </si>
  <si>
    <t xml:space="preserve">Bộ thực hành UniTrain. </t>
  </si>
  <si>
    <t>CO4203-2B</t>
  </si>
  <si>
    <t xml:space="preserve">Phụ kiện đo lường, kết nối UniTrain-I. </t>
  </si>
  <si>
    <t>SO4203-2J</t>
  </si>
  <si>
    <t xml:space="preserve">Phần mềm quản lý bài tập đa phương tiện. </t>
  </si>
  <si>
    <t xml:space="preserve">SO2001-5A </t>
  </si>
  <si>
    <t>PM</t>
  </si>
  <si>
    <t xml:space="preserve">Bài thực hành Động lực 1: "Mạch DC và AC trong ngành ô tô ". </t>
  </si>
  <si>
    <t>CO4204-7A</t>
  </si>
  <si>
    <t xml:space="preserve">Bài thực hành Động lực 2: Mạch điện tử và kỹ thuật số dùng trong ngành ô tô.          </t>
  </si>
  <si>
    <t>SO4204-7B</t>
  </si>
  <si>
    <t xml:space="preserve">Bài thực hành Động lực16: Chuyển đổi điện một chiều và xoay chiều DC-AC trong ô tô. </t>
  </si>
  <si>
    <t xml:space="preserve">SO4204-6L  </t>
  </si>
  <si>
    <t xml:space="preserve">Bài thực hành Động lực 4: Mạch phát điện 3 pha trong ô tô. </t>
  </si>
  <si>
    <t xml:space="preserve">SO4204-7D </t>
  </si>
  <si>
    <t xml:space="preserve">Bài thực hành Động lực 10: Phương thức truyền dẩn CAN trong ô tô., điều khiển cửa ô tô Golf V , kết nối CAN , cửa hông, kính, . và nguồn điện  13.5V/ 35A </t>
  </si>
  <si>
    <t xml:space="preserve"> SO4204-7K
SO3216-2Y
CO3216-1C</t>
  </si>
  <si>
    <t xml:space="preserve">Bài thực hành Động lực 6: Cảm biến trong ô tô  </t>
  </si>
  <si>
    <t>SO4204-7F</t>
  </si>
  <si>
    <t xml:space="preserve">Bơm tạo áp suất cầm tay.                               </t>
  </si>
  <si>
    <t>LM8213</t>
  </si>
  <si>
    <t>Cái</t>
  </si>
  <si>
    <t xml:space="preserve">Đồng hồ đo vạn năng số Multi13S .                                                      </t>
  </si>
  <si>
    <t xml:space="preserve"> LM2330</t>
  </si>
  <si>
    <t>Bàn thực hành chuyên dụng cho bộ Unitrain I</t>
  </si>
  <si>
    <t>VN</t>
  </si>
  <si>
    <t>Chiếc</t>
  </si>
  <si>
    <t>Máy tính chuyên dụng + HĐH bản quyền</t>
  </si>
  <si>
    <t>II</t>
  </si>
  <si>
    <t>PHÒNG CHẨN ĐOÁN SỬA CHỮA KHUNG GẦM Ô TÔ</t>
  </si>
  <si>
    <t xml:space="preserve">Tủ dụng cụ
</t>
  </si>
  <si>
    <t>Dụng cụ châm dầu, dung tích bình chứa :400cc</t>
  </si>
  <si>
    <t xml:space="preserve">Bộ dụng cụ cảo 3 chấu cở nhỏ 
</t>
  </si>
  <si>
    <t xml:space="preserve">Bộ dụng cụ cảo 3 chấu cở tung bình.
</t>
  </si>
  <si>
    <t xml:space="preserve">Dụng cụ cảo hai chấu cở nhỏ 
</t>
  </si>
  <si>
    <t>Bộ dụng cụ sắp thằng bố li hợp</t>
  </si>
  <si>
    <t xml:space="preserve">Súng vặn bu long 1/2
</t>
  </si>
  <si>
    <t>Bộ kim mở phe bung thẳng</t>
  </si>
  <si>
    <t>Bộ kim mở phe bóp vào thẳng</t>
  </si>
  <si>
    <t xml:space="preserve">Bộ kim mở phe Bung cong 90 </t>
  </si>
  <si>
    <t>Bộ kim mở phe bóp vào cong 90</t>
  </si>
  <si>
    <t xml:space="preserve">Bộ dụng cụ loe óng
</t>
  </si>
  <si>
    <t>Cần xiết lực 3/8",10 -45 Nm</t>
  </si>
  <si>
    <t>Cần xiết lực 1/2",20-100 Nm</t>
  </si>
  <si>
    <t>Bộ dụng cụ uốn óng, uốn được 180⁰</t>
  </si>
  <si>
    <t xml:space="preserve">Bộ dụng cụ cắt óng, Φ 3-30mm
</t>
  </si>
  <si>
    <t>Kìm tháo lò xo bộ thắng, kích thước :317mm</t>
  </si>
  <si>
    <t xml:space="preserve">Dụng cụ điều chỉnh bố thắng loại ngắn
</t>
  </si>
  <si>
    <t xml:space="preserve">Dụng cụ ép piston thắng
</t>
  </si>
  <si>
    <t xml:space="preserve">Dụng cụ đặc biệt rà xi lanh thắng
</t>
  </si>
  <si>
    <t xml:space="preserve">Thiết bị bơm mở đầu rotuyn
</t>
  </si>
  <si>
    <t xml:space="preserve">Dũng cụ lắp mâm xe
</t>
  </si>
  <si>
    <t xml:space="preserve">Chử thập mở bánh xe
</t>
  </si>
  <si>
    <t xml:space="preserve">Kìm tháo, đóng chì bánh xe
</t>
  </si>
  <si>
    <t xml:space="preserve">Dụng cụ cảo chụp đĩa thắng xe
</t>
  </si>
  <si>
    <t xml:space="preserve">Vam cảo rotuyn
</t>
  </si>
  <si>
    <t xml:space="preserve">Dụng cụ đóng tách Rotyun
</t>
  </si>
  <si>
    <t>Bộ cảo tháo Vô lăng lái</t>
  </si>
  <si>
    <t xml:space="preserve">Máy mài hai đá
</t>
  </si>
  <si>
    <t xml:space="preserve">Bộ mũi khoan gồm :19 chi tiết .
</t>
  </si>
  <si>
    <t xml:space="preserve">Máy khoan bằng khí nén
</t>
  </si>
  <si>
    <t xml:space="preserve">Máy mài bằng khí nén
 </t>
  </si>
  <si>
    <t xml:space="preserve">Bộ thiết bị hàn cắt 12 chi tiết
</t>
  </si>
  <si>
    <t xml:space="preserve">Mũ hàn +kính hàn
</t>
  </si>
  <si>
    <t xml:space="preserve">Súng xịt gió
</t>
  </si>
  <si>
    <t xml:space="preserve">Cuộn dây hơi 10m
</t>
  </si>
  <si>
    <t xml:space="preserve">Đồng hồ bơm lốp xe
</t>
  </si>
  <si>
    <t xml:space="preserve">Kích nâng hạ hộp số,  tải trọng 500 kg
</t>
  </si>
  <si>
    <t xml:space="preserve">Đội chết 3 tấn(1 đôi), khả năng nâng: 3 tấn
</t>
  </si>
  <si>
    <t xml:space="preserve">Đội thuỷ lực đứng 5 Tấn
</t>
  </si>
  <si>
    <t xml:space="preserve">Máy ra vào lốp hai càng phụ
</t>
  </si>
  <si>
    <t xml:space="preserve">Máy rửa xe áp lực cao
</t>
  </si>
  <si>
    <t xml:space="preserve">Mô hình tổng thành xe ô tô , kết nối mô phỏng trên máy tính, dùng động cơ Toyota Altis 2016 còn 80%, </t>
  </si>
  <si>
    <t>MH</t>
  </si>
  <si>
    <t>Máy nén khí trục vít ngâm dầu</t>
  </si>
  <si>
    <t>Tổng</t>
  </si>
  <si>
    <t>PHÒNG THỰC HÀNH ĐIỆN TỬ CÔNG SUẤT</t>
  </si>
  <si>
    <t>Phòng</t>
  </si>
  <si>
    <t>Nội dung thực hành:</t>
  </si>
  <si>
    <t>- Giới thiệu các kiến thức cơ sở về đi ốt, thyristor, triac</t>
  </si>
  <si>
    <t xml:space="preserve">- Xây dựng và thực hành các mạch chỉnh lưu </t>
  </si>
  <si>
    <t>- Xây dựng và thực hành với các nguyên lý điều khiển: điều khiển pha, điều khiển tín hiệu đầy đủ, điều khiển burst firing, điều khiển mẫu xung,  sự vận hành chỉnh lưu, sự vận hành mạch nghịch đảo</t>
  </si>
  <si>
    <t>- Giới thiệu các mạch: M1, M2, M3, B2, B6, M1C, M2C, M3C, B2C, B6C, B2HA, B2HK, B2HZ, B6C, B6HA, B6HK, W1C, W3C</t>
  </si>
  <si>
    <t>- Thực hành với các tải khác nhau: tải điện trở, tải cảm</t>
  </si>
  <si>
    <t>- Khảo sát các đặc tính điều khiển và đồ thị hoạt động</t>
  </si>
  <si>
    <t>- Khảo sát mạch triệt nhiễu</t>
  </si>
  <si>
    <t xml:space="preserve">- Thu thập dữ liệu với sự trợ giúp của máy tính </t>
  </si>
  <si>
    <t xml:space="preserve">- Phân tích tần số và kiểm tra sóng hài </t>
  </si>
  <si>
    <t>- Giới thiệu các kiến thức nền tảng về: IGBT</t>
  </si>
  <si>
    <t>- Xây dựng và thực hành với các nguyên lý điều khiển: sự điều biến độ rộng xung, bộ điều khiển đỉnh DC trong sự vận hành 1, 2 và 4 góc phần tư</t>
  </si>
  <si>
    <t xml:space="preserve">- Thực hành với sự điều biến của điện áp AC tần số thấp với sự điều biến độ rộng xung </t>
  </si>
  <si>
    <t>- Các mạch: bộ điều khiển step-down, H-bridge, inverter</t>
  </si>
  <si>
    <t>- Thực hành với các loại tải khác nhau: tải trở và tải cảm</t>
  </si>
  <si>
    <t>- Khảo sát mạch triệt nhiễu, mạch liên kết, free-wheeling</t>
  </si>
  <si>
    <t>- Khảo sát đặc tính điều khiển và đồ thị hoạt động</t>
  </si>
  <si>
    <t>- Khảo sát tần số xung nhịp</t>
  </si>
  <si>
    <t>Thiết bị bao gồm:</t>
  </si>
  <si>
    <t xml:space="preserve">Bộ biến đổi công suất Line-commutated </t>
  </si>
  <si>
    <t>Các mạch chuyển đổi công suất Self-commutated</t>
  </si>
  <si>
    <t>Máy biến áp cách lý ba pha 300VA</t>
  </si>
  <si>
    <t>Bộ tải điện tử công suất, 300 W</t>
  </si>
  <si>
    <t>Phần mềm:</t>
  </si>
  <si>
    <t xml:space="preserve">Phần mềm trợ giúp tương tác: Các mạch biến đổi công suất Line-commutated </t>
  </si>
  <si>
    <t xml:space="preserve">Phần mềm trợ giúp tương tác: Các mạch biến đổi Self-commutated </t>
  </si>
  <si>
    <t>Phụ kiện:</t>
  </si>
  <si>
    <t>Đồng hồ tương tự/số đa năng, đo cả công suất và hệ số công suất, có phần mềm kèm theo</t>
  </si>
  <si>
    <t>Bộ dây đo an toàn 23 sợi dùng đầu nối 4mm</t>
  </si>
  <si>
    <t>Đầu nối ao toàn 4mm có đầu nối thêm (2x), màu đen, 1000V/32A CAT II</t>
  </si>
  <si>
    <t>Đầu nối ao toàn 4mm có đầu nối thêm (2x), màu xanh, 1000V/32A CAT II</t>
  </si>
  <si>
    <t>Đầu nối ao toàn 4mm có đầu nối thêm (2x), màu vàng/xanh, 1000V/32A CAT II</t>
  </si>
  <si>
    <t>Bộ chứa dây gắn tường hay khung nhôm cho 48 sợi</t>
  </si>
  <si>
    <t>Bàn khung nhôm gắn bảng thí nghiệm, 3 mức, 1250x700x1955mm</t>
  </si>
  <si>
    <t>Việt Nam</t>
  </si>
  <si>
    <t>Máy tính để bàn</t>
  </si>
  <si>
    <t>ĐNÁ</t>
  </si>
  <si>
    <t>NỘI DUNG THỰC HÀNH MÁY ĐIỆN</t>
  </si>
  <si>
    <t>Bộ thực hành Động cơ không đồng bộ ba pha với các kiểu động cơ khác nhau (EEM 4-3)</t>
  </si>
  <si>
    <t xml:space="preserve">Máy điện không đồng bộ ba pha được tìm thấy trong dải công suất lên tới MW. Loại động cơ không đồng bộ ba pha lồng sóc với thiết kế đơn giản được sử dụng rất phổ biến </t>
  </si>
  <si>
    <t xml:space="preserve">Nội dung đào tạo: </t>
  </si>
  <si>
    <t>- Kết nối động cơ</t>
  </si>
  <si>
    <t>- Đảo chiều quay động cơ</t>
  </si>
  <si>
    <t>- Chuyển đổi mạch bằng tay</t>
  </si>
  <si>
    <t>- Giá trị và đặc tính của động cơ</t>
  </si>
  <si>
    <t>- Đánh giá phép đo</t>
  </si>
  <si>
    <t>- Kết nối sao tam giác</t>
  </si>
  <si>
    <t>- Ghép nối các mạch điều khiển khác nhau</t>
  </si>
  <si>
    <t xml:space="preserve">- Bù công suất với các tụ điện có điện dung khác nhau </t>
  </si>
  <si>
    <t xml:space="preserve">Động cơ không đồng bộ ba pha, lồng sóc, 0.3kW </t>
  </si>
  <si>
    <t>SE2672-3G</t>
  </si>
  <si>
    <t>Công tắc sao - tam giác</t>
  </si>
  <si>
    <t>CO3212-2D</t>
  </si>
  <si>
    <t>Công tắc ngắt, 4 cực</t>
  </si>
  <si>
    <t>CO3212-1W</t>
  </si>
  <si>
    <t>Tải điện dung, 3 pha, 14 stage</t>
  </si>
  <si>
    <t>CO3212-6X</t>
  </si>
  <si>
    <t>Động cơ không đồng bộ ba pha, Dahlander, 0.3kW (công nghiệp)</t>
  </si>
  <si>
    <t>SE2672-3K</t>
  </si>
  <si>
    <t>Dahlander đảo ngược cực</t>
  </si>
  <si>
    <t>CO3212-2H</t>
  </si>
  <si>
    <t>Đồng cơ không đồng bộ ba pha, 2 cuộn dây quấn, 0.3kW (công nghiệp)</t>
  </si>
  <si>
    <t>SE2672-3L</t>
  </si>
  <si>
    <t>Đảo cực cho 2 cuộn dây</t>
  </si>
  <si>
    <t>CO3212-2K</t>
  </si>
  <si>
    <t>Máy điện 3 pha đa chức năng, 0.3kW (công nghiệp)</t>
  </si>
  <si>
    <t>SE2672-3W</t>
  </si>
  <si>
    <t>Biến trở tổng quát cho máy điện 300W</t>
  </si>
  <si>
    <t>CO3212-6W</t>
  </si>
  <si>
    <t>Phần mềm trợ giúp tương tác: máy điện đồng bộ, động cơ có vòng trượt, sự đồng bộ hóa 0.3/1 kW</t>
  </si>
  <si>
    <t>SO2800-1D</t>
  </si>
  <si>
    <t>Sự trợ giúp Lab: máy điện không đồng bộ  0.3/1 kW</t>
  </si>
  <si>
    <t>SO2800-1C</t>
  </si>
  <si>
    <t>Bộ máy điện servo cho máy điện 0.3kW bao gồm phần mềm ActiveServo (D, GB, F, E)</t>
  </si>
  <si>
    <t>CO3636-6V</t>
  </si>
  <si>
    <t>Khớp nối  cao su, 0.3kW</t>
  </si>
  <si>
    <t>SE2662-2A</t>
  </si>
  <si>
    <t>Khớp che bảo vệ , trong suốt 0.1/0.3kW</t>
  </si>
  <si>
    <t>SE2662-7B</t>
  </si>
  <si>
    <t>Nguồn công suất tổng quát cho nguồn DC và ba pha</t>
  </si>
  <si>
    <t>CO3212-5U</t>
  </si>
  <si>
    <t>Đồng hồ do analog/digtal, công suất, hệ số công suất bao gồm phần mềm</t>
  </si>
  <si>
    <t>CO5127-1Z</t>
  </si>
  <si>
    <t>SO5148-1L</t>
  </si>
  <si>
    <t>SO5126-3R</t>
  </si>
  <si>
    <t>SO5126-3V</t>
  </si>
  <si>
    <t>SO5126-3W</t>
  </si>
  <si>
    <t>Bộ nguồn 3 pha AC đặt trên bàn thí nghiệm</t>
  </si>
  <si>
    <t>ST8008-8M</t>
  </si>
  <si>
    <t>ST8003-8E</t>
  </si>
  <si>
    <t>ST7200-3A-HQ</t>
  </si>
  <si>
    <t>Dell</t>
  </si>
  <si>
    <t xml:space="preserve">Bộ thực hành Máy điện đồng bộ 3 pha, sự hòa đồng bộ và máy điện từ trở (EEM 5-3) </t>
  </si>
  <si>
    <t>Nội dung khóa học máy điện đồng bộ:</t>
  </si>
  <si>
    <t>- Vận hành chế độ động cơ:</t>
  </si>
  <si>
    <t>- Khởi động</t>
  </si>
  <si>
    <t>- Đảo chiều quay trực tiếp</t>
  </si>
  <si>
    <t>- Sự kích từ và góc tải</t>
  </si>
  <si>
    <t xml:space="preserve">- Vận hành cơ cấu bù đồng bộ </t>
  </si>
  <si>
    <t xml:space="preserve">- Hệ số công suất và dòng điện kích từ </t>
  </si>
  <si>
    <t>- Đặc tính tải trong vận hành chế độ động cơ</t>
  </si>
  <si>
    <t xml:space="preserve">- Đặc tính V </t>
  </si>
  <si>
    <t xml:space="preserve">- Giới hạn tính ổn định </t>
  </si>
  <si>
    <t xml:space="preserve">- Sự kích từ quá cao và thấp </t>
  </si>
  <si>
    <t xml:space="preserve">- Đánh giá phép đo </t>
  </si>
  <si>
    <t>- Vận hành chế độ máy phát:</t>
  </si>
  <si>
    <t>- Kết nối máy phát</t>
  </si>
  <si>
    <t>- Thiết lập điện áp qua dòng điện kích từ</t>
  </si>
  <si>
    <t>- Khảo sát đặc tính tải trong chế độ máy phát</t>
  </si>
  <si>
    <t>Nội dụng khóa học sự hòa đồng bộ với lưới điện:</t>
  </si>
  <si>
    <t xml:space="preserve">- Thiết kế và kết nối với mạch hòa đồng bộ </t>
  </si>
  <si>
    <t xml:space="preserve">- So sánh độ sáng, độ tối ba đèn trên mạch hòa đồng bộ </t>
  </si>
  <si>
    <t xml:space="preserve">- Sự đồng bộ hóa với lưới điện khi hai đồng hồ tần số, hai đồng hồ điện áp đồng bộ với nhau và đồng hò điện áp là zero </t>
  </si>
  <si>
    <t>Nội dụng khóa học máy điện từ trờ:</t>
  </si>
  <si>
    <t>- Đảo chiều động cơ</t>
  </si>
  <si>
    <t>- Khảo sát các đặc tính của động cơ</t>
  </si>
  <si>
    <t>- Khảo sát tải và các đặc tính tải</t>
  </si>
  <si>
    <t>- Đánh giá các giá trị đo</t>
  </si>
  <si>
    <t>Máy điện đồng bộ đa chức năng, 0.3kW (công nghiệp)</t>
  </si>
  <si>
    <t>Bộ kích từ có điều chỉnh được từ 0 - 230V</t>
  </si>
  <si>
    <t>CO3212-5Q</t>
  </si>
  <si>
    <t xml:space="preserve">Bộ hòa đồng bộ </t>
  </si>
  <si>
    <t>CO3212-6V</t>
  </si>
  <si>
    <t>Công tắc bảo vệ động cơ 0.4 - 0.63A</t>
  </si>
  <si>
    <t>CO3212-1J</t>
  </si>
  <si>
    <t>Động cơ từ trở 0.3kW</t>
  </si>
  <si>
    <t>SE2672-3U</t>
  </si>
  <si>
    <t>Sự trợ giúp Lab: máy điện đồng bộ, động cơ có vòng trượt, sự đồng bộ hóa 0.3/1 kW</t>
  </si>
  <si>
    <t>Hệ thống quản lý động cơ bằng rơ le</t>
  </si>
  <si>
    <t>- Cấu hình và hoạt động rơ le điều khiển động cơ (có sự trợ giúp của máy tính).</t>
  </si>
  <si>
    <t>- Lập trình các chức năng cơ bản của rơ le điều khiển động cơ: khởi động trực tiếp động cơ, khởi động sao-tam giác, khởi động phân cực- chuyển đổi, bảo vệ động cơ, giới hạn quá tải, tắt máy.</t>
  </si>
  <si>
    <t>- Khảo sát đáp ứng hoạt động.</t>
  </si>
  <si>
    <t>- Đo công suất và giá trị RMS.</t>
  </si>
  <si>
    <t>- Xây dựng các bài thực hành với các tải.</t>
  </si>
  <si>
    <t>- Xác định các điểm hoạt động.</t>
  </si>
  <si>
    <t>- Đo quá trình động trong lúc khởi động.</t>
  </si>
  <si>
    <t>Thiết bị bổ sung cho phần thiết bị cơ bản dùng chung</t>
  </si>
  <si>
    <t>Rơ le quản lý động cơ với phần mềm thiết lập thông số</t>
  </si>
  <si>
    <t>CO3636-6C</t>
  </si>
  <si>
    <t>Động cơ không đồng bộ 3 pha, lồng sóc, 1kW</t>
  </si>
  <si>
    <t>SE2672-5G</t>
  </si>
  <si>
    <t>Sách hướng dẫn EDT51, Điều khiển động cơ với rơ le quản lý động cơ</t>
  </si>
  <si>
    <t>SH5002-3R</t>
  </si>
  <si>
    <t>Bảo vệ đầu trục động cơ, 1kW</t>
  </si>
  <si>
    <t>SE2662-6C</t>
  </si>
  <si>
    <t>Bàn thử động cơ servo 1kW bao gồm phần mềm ActiveServo (D,GB,F,E)</t>
  </si>
  <si>
    <t>CO3636-6W</t>
  </si>
  <si>
    <t>Ống lồng khớp nối cao su, 1kW</t>
  </si>
  <si>
    <t>SE2662-6A</t>
  </si>
  <si>
    <t>Bảo vệ khớp nối, 1kW</t>
  </si>
  <si>
    <t>SE2662-6B</t>
  </si>
  <si>
    <t>Bộ cấp điện phổ thông cho dòng điện 1 chiều và dòng điện 3 pha</t>
  </si>
  <si>
    <t>Nguồn 3 pha điều chỉnh được, 0-450V/2A</t>
  </si>
  <si>
    <t>CO3301-3Z</t>
  </si>
  <si>
    <t>Bộ cáp nối an toàn, 4mm (31 sợi)</t>
  </si>
  <si>
    <t>Bộ chứa dây gắn tường hay khung nhôm, 30cm cho 48 sợi</t>
  </si>
  <si>
    <t>Bàn thí nghiệm di dộng, khung 3 mức
1250x700x1955mm, có phích cắm sáu lỗ</t>
  </si>
  <si>
    <t>DANH MỤC THIẾT BỊ PHÒNG THỰC HÀNH KỸ THUẬT ĐIỆN - ĐIỆN TỬ 
ĐIỆN TỬ CÔNG SUẤT</t>
  </si>
  <si>
    <t>DANH MỤC THIẾT BỊ NGHỀ Ô TÔ</t>
  </si>
  <si>
    <t>TỔNG MỨC ĐẦU TƯ NĂM 2018</t>
  </si>
  <si>
    <t>XƯỞNG ĐỒNG SƠN</t>
  </si>
  <si>
    <t>Bộ khung chịu lực kéo nắn lắp đặt kiểu chìm sàn</t>
  </si>
  <si>
    <t>EU</t>
  </si>
  <si>
    <t>Bộ hãm sắt si vào sàn chịu lực</t>
  </si>
  <si>
    <t>Bộ kéo và 2 bộ thủy lực</t>
  </si>
  <si>
    <t>Bộ kéo và thước đo tay</t>
  </si>
  <si>
    <t>Bộ hãm nhanh</t>
  </si>
  <si>
    <t>Bộ giữ xy lanh thủy lực</t>
  </si>
  <si>
    <t>Bộ vam thủy lực cho sửa chữa khoang động cơ</t>
  </si>
  <si>
    <t>Bộ kẹp và tăng đơ chống cửa</t>
  </si>
  <si>
    <t>Bộ phụ kiện và thước đo tay</t>
  </si>
  <si>
    <t>Xích kèm móc kéo chịu lực</t>
  </si>
  <si>
    <t xml:space="preserve">Đầu kẹp kéo ngang </t>
  </si>
  <si>
    <t>Đầu kẹp có xích</t>
  </si>
  <si>
    <t>Đầu chuyển đổi véc tơ</t>
  </si>
  <si>
    <t xml:space="preserve">Kẹp kéo </t>
  </si>
  <si>
    <t>Vòng kéo</t>
  </si>
  <si>
    <t>Kẹp kéo cạnh phẳng</t>
  </si>
  <si>
    <t>Kẹp xoay đa chiều, lực kéo 8 tấn</t>
  </si>
  <si>
    <t>Máy hàn đính</t>
  </si>
  <si>
    <t>Máy hàn MIG</t>
  </si>
  <si>
    <t>Máy hàn hồ quang chuyên cho sửa chữa vỏ xe</t>
  </si>
  <si>
    <t>Giá đỡ cánh sơn đa năng</t>
  </si>
  <si>
    <t>Giá cuộn giấy che sơn, max 18"</t>
  </si>
  <si>
    <t>Súng bắn keo bằng khí nén</t>
  </si>
  <si>
    <t>Máy đánh bóng dùng khí</t>
  </si>
  <si>
    <t>Thiết bị lọc nước cấp dầu cho các thiết bị dùng khí nén</t>
  </si>
  <si>
    <t>Cờ lê tháo cửa</t>
  </si>
  <si>
    <t>Búa cao su đường kính quả búa 50mm</t>
  </si>
  <si>
    <t>Tay van dùng hơi</t>
  </si>
  <si>
    <t>Súng vặn hơi</t>
  </si>
  <si>
    <t>Máy mài đầu hàn spot</t>
  </si>
  <si>
    <t>Tháo kẹp</t>
  </si>
  <si>
    <t>Cân lực từ 8 đến 60 Nm</t>
  </si>
  <si>
    <t>Cân lực từ 20 đến 100Nm</t>
  </si>
  <si>
    <t>Cân lực từ 60 đến 330Nm</t>
  </si>
  <si>
    <t>Đồng hồ chỉnh áp suất khí nén dùng cho súng sơn</t>
  </si>
  <si>
    <t>Dao cạo gioăng</t>
  </si>
  <si>
    <t>Máy đánh bóng đứng</t>
  </si>
  <si>
    <t>Dập, đục lỗ dùng hơi</t>
  </si>
  <si>
    <t>Máy mài đai 10 mm</t>
  </si>
  <si>
    <t>Dây đai cho máy mài đai SP-1370A</t>
  </si>
  <si>
    <t>Tấm phủ chống cháy</t>
  </si>
  <si>
    <t>Đục bằng có tay cầm</t>
  </si>
  <si>
    <t>Bộ búa dùng cho sửa chữa khung</t>
  </si>
  <si>
    <t>Đỡ gò</t>
  </si>
  <si>
    <t>Kìm kẹp sửa chữa khung</t>
  </si>
  <si>
    <t>Bộ kìm kẹp sửa chữa khung</t>
  </si>
  <si>
    <t>Cưa hơi cầm tay dùng khí</t>
  </si>
  <si>
    <t>Lưỡi cưa cho máy cưa hơi SP-1720</t>
  </si>
  <si>
    <t>Máy mài tay dùng khí</t>
  </si>
  <si>
    <t>Khoan dùng khí</t>
  </si>
  <si>
    <t>Thước đo dài 500mm</t>
  </si>
  <si>
    <t>Thước đo ray (60-1700mm)</t>
  </si>
  <si>
    <t>Búa lớn 1,5kg</t>
  </si>
  <si>
    <t>Đục vạch</t>
  </si>
  <si>
    <t>Búa cầm tay hoạt động khí nén  (Máy đục bóc tôn)</t>
  </si>
  <si>
    <t>Máy đánh bóng dùng điện</t>
  </si>
  <si>
    <t>Tán đinh rivet</t>
  </si>
  <si>
    <t>Búa gò</t>
  </si>
  <si>
    <t>Búa đồng</t>
  </si>
  <si>
    <t>III</t>
  </si>
  <si>
    <t>DANH MỤC THIẾT BỊ ĐỀ NGHỊ ĐẦU TƯ NĂM 2019</t>
  </si>
  <si>
    <t>DANH MỤC THIẾT BỊ ĐỀ NGHỊ ĐẦU TƯ NĂM 2020</t>
  </si>
  <si>
    <t>PHÒNG CHẨN ĐOÁN SỬA CHỮA ĐỘNG CƠ XĂNG DẦU</t>
  </si>
  <si>
    <t>Động cơ phun xăng điện tử đa điểm, sử dụng cảm biến dây nhiệt, hoạt động</t>
  </si>
  <si>
    <t>Động cơ phun xăng trực tiếp - Động cơ xăng dùng thực tập tháo lắp, có giá tháo lắp năm 2012</t>
  </si>
  <si>
    <t>Mô hình điều khiển động cơ Toyota  2.0L I4 1TR-FE VVT-I. đời 2010 mô hình kèm theo hộp số</t>
  </si>
  <si>
    <t>Mô hình điều khiển  động cơ Huydai Santafe  đời 2009 mô hình kèm theo hộp số</t>
  </si>
  <si>
    <t>Máy nén khí 5.5Hp/500L</t>
  </si>
  <si>
    <t>Máy phân tích, kiểm tra, chẩn đoán động cơ tổng hợp</t>
  </si>
  <si>
    <t xml:space="preserve"> LM8264E</t>
  </si>
  <si>
    <t>Bộ thực hành đo lường cơ điện xưởng cơ khí ô tô, có bổ sung các thiết bị đo nhiệt độ, độ rung, áp suất..cầm tay</t>
  </si>
  <si>
    <t xml:space="preserve">Thiết bị kiểm tra và phân tích khí xả động cơ xăng </t>
  </si>
  <si>
    <t>HQ</t>
  </si>
  <si>
    <t xml:space="preserve">Mô hình hệ thống điện ôtô  đời mới kiểu Toyota Innova. </t>
  </si>
  <si>
    <t>Thiết bị đào tạo vận hành, chẩn đoán động cơ Diesel 4 xylanh dùng bơm PE , họat động tốt ở các chế độ, sử dụng bơm PE</t>
  </si>
  <si>
    <t>Thiết bị đào tạo vận hành, chẩn đoán động cơ Diesel 4 xylanh dùng bơm VE  kèm theo hộp số</t>
  </si>
  <si>
    <t xml:space="preserve">Tủ dụng cụ và dụng cụ sửa chữa. </t>
  </si>
  <si>
    <t xml:space="preserve">Mô phỏng hệ thống động cơ phun xăng điện tử kết nối máy tính. CarTrain Direct Fuel Injection. 
</t>
  </si>
  <si>
    <t>CO3221-6G</t>
  </si>
  <si>
    <t>Mô hình động cơ Hybird</t>
  </si>
  <si>
    <t>CO3221-6K</t>
  </si>
  <si>
    <t xml:space="preserve">Hệ thống thiết bị thí nghiệm về động cơ diezen, CarTrain Common Rail. </t>
  </si>
  <si>
    <t>CO3221-6E</t>
  </si>
  <si>
    <t>HT</t>
  </si>
  <si>
    <t>Thí nghiệm về động cơ phun xăng</t>
  </si>
  <si>
    <t>Dụng cụ lắp séc măng 3", Kích thước :70-100mm</t>
  </si>
  <si>
    <t>Dụng cụ  lắp séc măng 6", Kích thước :90-175mm</t>
  </si>
  <si>
    <t>Dụng cụ tháo séc măng, kích thước 50-100mm</t>
  </si>
  <si>
    <t>Dụng cụ Làm sạch chân bình điện</t>
  </si>
  <si>
    <t>Dụng cụ taro lại ren Bugi</t>
  </si>
  <si>
    <t xml:space="preserve">Bộ tuýp tháo Bugi chuyên dùng, đường kính : 21mm +16mm, bao gồm 2 chi tiết 
</t>
  </si>
  <si>
    <t>Bộ cảo chén đa năng</t>
  </si>
  <si>
    <t>Dụng cụ cảo Ắc Piston</t>
  </si>
  <si>
    <t>Đế từ.Trọng lượng :1.4kg</t>
  </si>
  <si>
    <t xml:space="preserve">Thước đo độ phẳng nắp máy 
</t>
  </si>
  <si>
    <t>Thước đo góc vuông cơ khí</t>
  </si>
  <si>
    <t>Vạch dấu</t>
  </si>
  <si>
    <t xml:space="preserve">Đồ hồ đo nhiệt độ hiện thị số điện tử
Quy trình sản xuất với công nghệ bán dẫn
</t>
  </si>
  <si>
    <t>NGHỀ Ô TÔ</t>
  </si>
  <si>
    <t>Bộ dưỡng đo bước ren, Gồm 21 chi tiết</t>
  </si>
  <si>
    <t>Thước dây đo 3m</t>
  </si>
  <si>
    <t>Dụng cụ đo lực căng dây đai.</t>
  </si>
  <si>
    <t>Compa đo trong</t>
  </si>
  <si>
    <t>Compa đo ngoài</t>
  </si>
  <si>
    <t>Thước cặp hiển thị số điện tử</t>
  </si>
  <si>
    <t>Bô đồng hồ so kế</t>
  </si>
  <si>
    <t>Panme do ngoài hiện thị bắng số điện tử</t>
  </si>
  <si>
    <t>Thước cặp  cơ khí</t>
  </si>
  <si>
    <t>Thước thằng bằng thép</t>
  </si>
  <si>
    <t>Steel Ruler, 1000mm</t>
  </si>
  <si>
    <t>Bộ lá cở dùng để đo khe hở</t>
  </si>
  <si>
    <t>Đồng hồ đo điện vạn năng dạng cơ</t>
  </si>
  <si>
    <t>Đồng hồ đo điện vạn năng dạng điện tử</t>
  </si>
  <si>
    <t>Dụng cụ tháo lọc nhớt</t>
  </si>
  <si>
    <t>Dụng cụ tháo móng gài xupap ở trên không cần tháo nắp máy</t>
  </si>
  <si>
    <t>Dụng cụ ép lo xo supap xupap</t>
  </si>
  <si>
    <t>MÁY CÔNG CỤ</t>
  </si>
  <si>
    <t>Máy phay vạn năng FB3</t>
  </si>
  <si>
    <t xml:space="preserve">FB-3 L </t>
  </si>
  <si>
    <t>Máy</t>
  </si>
  <si>
    <t>Máy phay CNC 3 trục Concept Mill</t>
  </si>
  <si>
    <t>CM 55</t>
  </si>
  <si>
    <t>máy</t>
  </si>
  <si>
    <t>Máy phay CNC 5 trục</t>
  </si>
  <si>
    <t>MaxxMill 400</t>
  </si>
  <si>
    <t>Máy nén khí và Máy sấy khí nén</t>
  </si>
  <si>
    <t>bộ</t>
  </si>
  <si>
    <t>Máy hút buị công nghiệp 3800W</t>
  </si>
  <si>
    <t>Máy mài dao</t>
  </si>
  <si>
    <t>ZB 160</t>
  </si>
  <si>
    <t>UK</t>
  </si>
  <si>
    <t>Máy khoan bàn</t>
  </si>
  <si>
    <t>Đài Loan</t>
  </si>
  <si>
    <t>Máy mài phẳng</t>
  </si>
  <si>
    <t>THIẾT BỊ ĐO LƯỜNG</t>
  </si>
  <si>
    <t>Panme 0-25mm</t>
  </si>
  <si>
    <t>103-137</t>
  </si>
  <si>
    <t>G7</t>
  </si>
  <si>
    <t>Panme 25-50mm</t>
  </si>
  <si>
    <t>103-138</t>
  </si>
  <si>
    <t>Thước cặp 150, 1/50</t>
  </si>
  <si>
    <t>530-104</t>
  </si>
  <si>
    <t>Đế từ Đồng hồ so (10mm,1/10)</t>
  </si>
  <si>
    <t>7011S-10</t>
  </si>
  <si>
    <t>Thước lá 0-500mm</t>
  </si>
  <si>
    <t>182-307</t>
  </si>
  <si>
    <t>Tủ dụng cụ</t>
  </si>
  <si>
    <t>Ê tô bàn</t>
  </si>
  <si>
    <t>Ê tô bàn khoan</t>
  </si>
  <si>
    <t>Ê tô máy phay</t>
  </si>
  <si>
    <t>Mâm cặp 4 chấu</t>
  </si>
  <si>
    <t>Mâm cặp 3 chấu</t>
  </si>
  <si>
    <t>Dao phay góc mang cá 45độ Ø30mm</t>
  </si>
  <si>
    <t>Dao phay ghép mảnh D32  C32-DM32-250</t>
  </si>
  <si>
    <t>Mãnh dao đi kèm dao phay trụ ghép mảnh CPMT120408</t>
  </si>
  <si>
    <t>Hộp</t>
  </si>
  <si>
    <t>Dao phay trụ ghép mảnh D25 C25-DM25-220</t>
  </si>
  <si>
    <t>Mãnh dao đi kèm dao phay trụ ghép mảnh CPMT09308</t>
  </si>
  <si>
    <t>Dao phay ngón  Ø 4,6,8,10;12;16;20</t>
  </si>
  <si>
    <t>Tổng cộng</t>
  </si>
  <si>
    <t>CƠ KHÍ CHẾ TẠO - PHÒNG THỰC HÀNH PHAY</t>
  </si>
  <si>
    <t>Bộ chuyển đổi truyền động điện tần số với các loại động cơ 300W khác nhau</t>
  </si>
  <si>
    <t>Bộ chuyển đổi truyền động điện tần số với động cơ không đồng bộ ba pha 300W</t>
  </si>
  <si>
    <t>+</t>
  </si>
  <si>
    <t>Mục tiêu đào tạo:</t>
  </si>
  <si>
    <t>Khảo sát bộ nghịch đảo với điều khiển tần số và điện áp</t>
  </si>
  <si>
    <t xml:space="preserve">Khảo sát bộ nghịch đảo với sự biến điệu vec tơ không gian </t>
  </si>
  <si>
    <t>Phân tích tỉ lệ tần số và điện áp</t>
  </si>
  <si>
    <t>Bù điện kháng phần tĩnh</t>
  </si>
  <si>
    <t>Khảo sát truyền động nghịch đảo</t>
  </si>
  <si>
    <t>Thiết lập các tham số có sự trợ giúp của máy tính và hình ảnh động</t>
  </si>
  <si>
    <t>a</t>
  </si>
  <si>
    <t>Động cơ không đồng bộ 3 pha, 0.3kW N=1400 (230/400V) (công nghiệp)</t>
  </si>
  <si>
    <t>b</t>
  </si>
  <si>
    <t>Phần mềm trợ giúp tương tác: Bộ chuyển đổi truyền động tần số</t>
  </si>
  <si>
    <t>License</t>
  </si>
  <si>
    <t xml:space="preserve"> Bộ truyền động điện Servo, động cơ chuyển đổi điện tử 300W</t>
  </si>
  <si>
    <t xml:space="preserve">Nguyên lý hoạt động của các động cơ servo với sự chuyển mạch điện tử hoặc các động cơ DC chổi than </t>
  </si>
  <si>
    <t>Phân tích sự biến điệu vector không gian đã được định hướng</t>
  </si>
  <si>
    <t>Khảo sát hệ thống cảm biến và tọa độ</t>
  </si>
  <si>
    <t>Thiết lập các tham số với sự trợ giúp của máy tính và các hình ảnh động</t>
  </si>
  <si>
    <t xml:space="preserve">Thiết bị  bao gồm như sau: </t>
  </si>
  <si>
    <t>Động cơ servomotor đồng bộ 0.3kW</t>
  </si>
  <si>
    <t>Bộ encoder vị trí tăng dần 1024 xung</t>
  </si>
  <si>
    <t>c</t>
  </si>
  <si>
    <t>d</t>
  </si>
  <si>
    <t>e</t>
  </si>
  <si>
    <t>Phần mềm trợ giúp tương tác: động cơ servo, động cơ chuyển mạch điện tử</t>
  </si>
  <si>
    <t>Bộ chuyển đổi truyền động điện động cơ DC 300W với bộ nghịch lưu</t>
  </si>
  <si>
    <t>Điều khiển tốc độ vòng kín trong sự hoạt động 1 và 4 góc có và không có điều khiển dòng điện tầng</t>
  </si>
  <si>
    <t>Điều khiển tốc độ vòng hở trong chế độ hoạt động 1 góc với IGBT</t>
  </si>
  <si>
    <t>Điều khiển tốc độ vòng hở trong chế độ hoạt động 4 góc với IGBT</t>
  </si>
  <si>
    <t xml:space="preserve">Điều khiển tốc độ vòng kín, điều khiển dòng điện vòng kín, điều khiển tầng, điều khiển thích nghi </t>
  </si>
  <si>
    <t>Hệ thống được điều khiển và sự phân tích bộ điều khiển, thiết lập tham số với sự trợ giúp của máy tính</t>
  </si>
  <si>
    <t>Điều khiển P-, PI</t>
  </si>
  <si>
    <t>Sự tối ưu hóa bộ điều khiển</t>
  </si>
  <si>
    <t>Thiết bị bao gồm</t>
  </si>
  <si>
    <t>Máy điện DC đa mạch, kích từ hỗn hợp, 0.3kW (công nghiệp)</t>
  </si>
  <si>
    <t>Đầu đo tốc độ  1V/1000rpm, 0.3kW</t>
  </si>
  <si>
    <t>Phần mềm trợ giúp tương tác</t>
  </si>
  <si>
    <t>f</t>
  </si>
  <si>
    <t>Thiết bị dùng chung cho các mục từ 1.1 đến 1.3</t>
  </si>
  <si>
    <t>1.4.1</t>
  </si>
  <si>
    <t>Thiết bị</t>
  </si>
  <si>
    <t>g</t>
  </si>
  <si>
    <t>h</t>
  </si>
  <si>
    <t>Bản hướng dẩn máy điện servo và những chỉ dẫn hoạt động</t>
  </si>
  <si>
    <t>i</t>
  </si>
  <si>
    <t>j</t>
  </si>
  <si>
    <t>Đầu nối an toàn 4mm, màu đen</t>
  </si>
  <si>
    <t>k</t>
  </si>
  <si>
    <t>Đầu nối an toàn 4mm, màu xanh dương</t>
  </si>
  <si>
    <t>l</t>
  </si>
  <si>
    <t>Đầu nối an toàn 4mm, màu xanh / vàng</t>
  </si>
  <si>
    <t>m</t>
  </si>
  <si>
    <t>Bộ chứa dây gắn tường hay khung nhôm, 30cm cho 50 sợi</t>
  </si>
  <si>
    <t>n</t>
  </si>
  <si>
    <t>1.4.2</t>
  </si>
  <si>
    <t>Bàn khung nhôm gắn bảng thí nghiệm, 3 ngăn, 1250x700x1955mm</t>
  </si>
  <si>
    <t>1.4.3</t>
  </si>
  <si>
    <r>
      <rPr>
        <b/>
        <sz val="13"/>
        <rFont val="Times New Roman"/>
        <family val="1"/>
      </rPr>
      <t>Máy tính để bàn Dell Vostro 3669_42VT360010</t>
    </r>
    <r>
      <rPr>
        <sz val="13"/>
        <rFont val="Times New Roman"/>
        <family val="1"/>
      </rPr>
      <t xml:space="preserve">
Core i5 - 7400, chipset Intel® H110, bộ nhớ 4Gb Up to 16GB 2 DIMM Slots at DDR4 2400MHz, ổ quang  DVDRW, slim ODD tray type 9.5mm, ổ cứng 500 Gb
</t>
    </r>
    <r>
      <rPr>
        <b/>
        <sz val="13"/>
        <rFont val="Times New Roman"/>
        <family val="1"/>
      </rPr>
      <t>Màn hình: Dell P2217H</t>
    </r>
    <r>
      <rPr>
        <sz val="13"/>
        <rFont val="Times New Roman"/>
        <family val="1"/>
      </rPr>
      <t xml:space="preserve">
Kích thước màn hình: 21.5Inch LED, Độ phân giải: Full HD (1920x1080), Cổng giao tiếp: 1 x DP (ver 1.2);1 x HDMI (ver 1.4);1 x VGA;3x USB 3.0 port, độ sáng 250cd/m2, tương phản  1.000:1</t>
    </r>
  </si>
  <si>
    <t>Bộ thực hành bộ khởi động mềm/trơn động cơ ba pha 300W</t>
  </si>
  <si>
    <t>Nội dung thí nghiệm:</t>
  </si>
  <si>
    <t>Đưa hệ thống vào chế độ hoạt động</t>
  </si>
  <si>
    <t>Thiết lập các tham số của các chế năng tăng lên và giảm xuống ngẫu nhiên và điện áp khởi động</t>
  </si>
  <si>
    <t>Khảo sát dòng điện và điện áp trong suốt sự khởi động</t>
  </si>
  <si>
    <t>Khởi động với các loại tải khác nhau</t>
  </si>
  <si>
    <t>So sánh sự khởi động sao-tam giác</t>
  </si>
  <si>
    <t>Khởi động smooth dạng công nghiệp cho máy điện không đồng bộ 3 pha đến 1kW</t>
  </si>
  <si>
    <t>Bộ chuyển đổi, 4 cực</t>
  </si>
  <si>
    <t>Sự trợ giúp Lab: bộ khởi động trơn công nghiệp, bộ chuyển đổi tần số 0.3/1 kW</t>
  </si>
  <si>
    <t>Bộ dây đo an toàn 31 sợi dùng đầu nối 4mm</t>
  </si>
  <si>
    <t>o</t>
  </si>
  <si>
    <t>p</t>
  </si>
  <si>
    <t>Bàn khung nhôm 3 mức, 1250x750x1955mm</t>
  </si>
  <si>
    <t>Bộ thực hành bộ chuyển đổi truyền động tần số 300W</t>
  </si>
  <si>
    <t>Hệ thống hoạt động với sự trợ giúp của máy tính</t>
  </si>
  <si>
    <t>Các chức năng cơ bản:</t>
  </si>
  <si>
    <t>Thiết lập điểm đặt, hướng quay, chức năng khởi động, tần số hoạt động, các giá trị giới hạn, điện áp định mức, dòng điện định mức, tần số định mưc, hệ số công suất định mưc..</t>
  </si>
  <si>
    <t>Khảo sát đáp ứng hoạt động</t>
  </si>
  <si>
    <t>Đo giá trị công suất và rms</t>
  </si>
  <si>
    <t>Các thí nghiệm tải</t>
  </si>
  <si>
    <t>Ghi lại đặc tính tốc độ/mô men trong chế độ hoạt động động cơ (1/3 góc)</t>
  </si>
  <si>
    <t>Sự tối ưu đặc tính U/f</t>
  </si>
  <si>
    <t>Bù điện kháng stator</t>
  </si>
  <si>
    <t>Điều khiển sự thiếu từ trường</t>
  </si>
  <si>
    <t>Sự hoạt động ngắt phanh</t>
  </si>
  <si>
    <t>Bộ biến tần 0.75kW (Lenze 8400)</t>
  </si>
  <si>
    <t>Điện trở hãm 0.2kW cho bộ biến tần</t>
  </si>
  <si>
    <t>Adapter chẩn đoán USB cho bộ biến tần LENZE 8400</t>
  </si>
  <si>
    <t>Bản hướng dẩn bộ chuyển đổi tần số 1 pha 8400 vector (2 bản)</t>
  </si>
  <si>
    <t>Bộ biến tần, dạng công nghiệp 0.75kW 3 pha (Lenze 8400)</t>
  </si>
  <si>
    <t>Điện trở hãm 0.2kW cho bộ biến tần, 3 pha</t>
  </si>
  <si>
    <t>q</t>
  </si>
  <si>
    <t>r</t>
  </si>
  <si>
    <t>t</t>
  </si>
  <si>
    <t>u</t>
  </si>
  <si>
    <t>Bộ thực hành định vị vị trí với bộ truyền động servo đồng bộ và trục tuyến tính 300W</t>
  </si>
  <si>
    <t>Sự thực hiện vào tham số hóa của bộ truyền động servo với trục tuyến tính có sự trợ giúp của máy tính</t>
  </si>
  <si>
    <t>Điều khiển tuần tự và định vị</t>
  </si>
  <si>
    <t>Thiết lập các tham số của bộ điều khiển vị trí và bộ điều khiển tốc độ bằng phần mềm thiết lập tham số kiểu công nghiệp</t>
  </si>
  <si>
    <t>Chức năng di chuyển tham chiếu</t>
  </si>
  <si>
    <t>Khảo sát các ảnh hưởng của sự thiết lập bộ điều khiển khác nhau</t>
  </si>
  <si>
    <t>Hệ thống servo đồng bộ với động cơ, resolver và phần mềm</t>
  </si>
  <si>
    <t>Bộ tuyến tính 800/12</t>
  </si>
  <si>
    <t>Phần mềm PosiDrive cho máy điện servo V1.0 (D,GB)</t>
  </si>
  <si>
    <t>Tài liệu EDT33, Điều khiển vị trí</t>
  </si>
  <si>
    <t>Tài liệu EDT32, Hệ thống servo đồng bộ</t>
  </si>
  <si>
    <t>Bộ máy chiếu, màn chiếu</t>
  </si>
  <si>
    <t xml:space="preserve"> DANH MỤC THIẾT BỊ ĐIỆN CÔNG NGHIỆP</t>
  </si>
  <si>
    <t>Thực hành PLC</t>
  </si>
  <si>
    <t xml:space="preserve">Thiết bị dùng chung cho các bài thí nghiệm lập trình PLC </t>
  </si>
  <si>
    <t>SIMATIC S7-314C 2DP, 24 DI, 16 DO, 4 AI, 2 AO, nguồn 24 V / 6 A</t>
  </si>
  <si>
    <t>Adapter PC và PCL-S7 bới bộ chuyển đổi USB/MPI</t>
  </si>
  <si>
    <t>Phần mềm huấn luyện 1x STEP 7, S7 Graph, S7 SLC, PLC Sim</t>
  </si>
  <si>
    <t>Máy tính để bàn, màn hình LCD</t>
  </si>
  <si>
    <t xml:space="preserve">CLC 34 Mô phỏng các ứng dụng PLC thông dụng </t>
  </si>
  <si>
    <t>Bộ mô phỏng ứng dụng tổng quát PLC</t>
  </si>
  <si>
    <t>Bộ mặt nạ cho bộ mô phỏng ứng dụng tổng quát PLC (12 pcs)</t>
  </si>
  <si>
    <t>Phần mềm trợ giúp tương tác: CLC 34 mô phỏng ứng dụng tổng quát</t>
  </si>
  <si>
    <t>Bộ dây nối cho hệ thống PLC</t>
  </si>
  <si>
    <t>Cáp nối an toàn 4mm  25cm màu đỏ</t>
  </si>
  <si>
    <t>Module kết nối hệ thống cho PLC</t>
  </si>
  <si>
    <t>Điều khiển vòng kín mức/tỉ lệ lưu lượng chất lòng</t>
  </si>
  <si>
    <t>Kit điều khiển mức bao gồm bình chứa, bơm và các cảm biến</t>
  </si>
  <si>
    <t>Tài liệu IAC 10/11, kit điều khiển mức và lưu lượng với bộ điều khiển số</t>
  </si>
  <si>
    <t>Nguồn công suất DC  ±15V/6A</t>
  </si>
  <si>
    <t>Đồng hồ đo digital Multi13S</t>
  </si>
  <si>
    <t>Đầu nối an toàn 4mm, màu đỏ</t>
  </si>
  <si>
    <t>Bộ dây nối an toàn 4 mm (30 chiếc)</t>
  </si>
  <si>
    <t>Model thang máy</t>
  </si>
  <si>
    <t>Mô hình thang máy 3 tầng</t>
  </si>
  <si>
    <t>Module giao diện IMS cho PLC</t>
  </si>
  <si>
    <t>Cáp  giao diện nối tiếp 25 chân, chân cắm sub-D</t>
  </si>
  <si>
    <t>Cáp giao diện nối tiếp 9/9 chân</t>
  </si>
  <si>
    <t>Tài liệu hướng dẫn CLC 40.2, Kỹ thuật điều khiển bằng model xử lý PLC chính xác</t>
  </si>
  <si>
    <t>Mô hình đào tạo gia công sản phẩm tự động</t>
  </si>
  <si>
    <t>Trạm MPS gia công hoàn chỉnh</t>
  </si>
  <si>
    <t>Chức năng: Trong trạm gia công, phôi được kiểm tra và gia công trên bàn quay phân độ. Trạm MPS này chỉ sử dụng các dẫn động điện. Bàn quay phân độ được dẫn động bằng động cơ một chiều. Bàn quay được điều khiển định vị bằng mạch rơ le với các vị trí xác định bằng cảm biến điện dung. Trên bàn quay phân độ, các phôi sẽ được kiểm tra và gia công khoan theo hai quy trình song song. Một đầu dò điện từ với cảm biến điện cảm đảm nhận nhiệm vụ xác định phôi đã đươc nạp vào đúng vị trí. Trong suốt quá trình khoan, phôi sẽ được kẹp chặt bằng cơ cấu dẫn động điện từ. Phôi sau khi được gia công xong sẽ đi qua cơ cấu gạt điện từ</t>
  </si>
  <si>
    <t>Sử dụng bộ điều khiển lập trình PLC S7- 1500</t>
  </si>
  <si>
    <t>Mô hình đào tạo tay gắp sản phẩm tự động</t>
  </si>
  <si>
    <t>Trạm MPS tay gắp dẫn động trục điện hoàn chỉnh</t>
  </si>
  <si>
    <t>Chức năng: Trạm tay gắp được trang bị tay gắp 2 trục linh hoạt. Phôi đưa vào vị trí lưu trữ được phát hiện bằng cảm biến quang phản xạ khuếch tán. Thiết bị vận hành sẽ gắp phôi từ vị trí lưu trữ lên bằng tay kẹp khí nén. Tay kẹp được trang bị cảm biến quang có thể phân biệt các loại phôi màu đen hoặc không phải màu đen. Sau đó các phôi sẽ được đặt vào các máng trượt khác nhau tùy theo chỉ tiêu này. Chỉ tiêu phân loại khác cũng có thể được định nghĩa nếu trạm tay gắp được kết hợp với các trạm MPS khác. Phôi được vận chuyển đến trạm MPS kế tiếp</t>
  </si>
  <si>
    <t>Mô hình trạm băng tải trung gian</t>
  </si>
  <si>
    <t>Trạm MPS trung gian hoàn chỉnh</t>
  </si>
  <si>
    <t xml:space="preserve">Chức năng
Trạm trung giang có thể chứa và chặn 5 phôi. Cảm biến khuếch tan ở đầu băng tải sẽ phát hiện và đưa phôi vào. Cảm biến trên và cuối bộ phân tách điều tiết quá trình: Nếu điểm chuyển tiếp trống, sẽ cho phôi qua. Bộ phân tách hoạt động bởi trục xanh lanh ngắn với cần gạt cơ khí linh hoạt. Vị trí cuối của bộ này có cảm biến phát hiện. </t>
  </si>
  <si>
    <t>Mô hình đào tạo robot lắp ráp sản phẩm tự động</t>
  </si>
  <si>
    <t>Trạm MPS Robot lắp ráp hoàn chỉnh</t>
  </si>
  <si>
    <t>Cánh tay Robot công nghiệp RV-2FB</t>
  </si>
  <si>
    <t>Xe đẩy di động, bàn nhôm định hình lắp các thiết bị modun</t>
  </si>
  <si>
    <t>Bảng điều khiển</t>
  </si>
  <si>
    <t>Khung bảo vệ</t>
  </si>
  <si>
    <t>Mô-đun xử lý robot</t>
  </si>
  <si>
    <t>Môđun lắp ráp robot</t>
  </si>
  <si>
    <t>Bộ nguồn cấp</t>
  </si>
  <si>
    <t xml:space="preserve">Bộ phôi thí nghiệm “lắp ráp xilanh khí nén” </t>
  </si>
  <si>
    <t>Phần mềm mô phỏng CIROS</t>
  </si>
  <si>
    <t>Sách hướng dẫn lập trình Robot Mitsubishi</t>
  </si>
  <si>
    <t>Mô hình đào tạo gia công thủy lực tự động</t>
  </si>
  <si>
    <t xml:space="preserve">Chức năng: Tạm này phân loại phôi vào 3 máng. Phôi được đặt ở đầu băng tải và được phát hiện bới cảm biến quang. Cử chặn bằng khí nén với bộ van tích hợp chặn phôi trước quá trình phân loại. Các cảm biến phía trước cử chặn phát hiện đặc điểm của phôi (đen, đỏ, kim loại). Các phôi sẽ được đưa vào các máng thích hợp thong qua cần gạt dẫn hướng bằng điện. Cảm biến phản xạ gương sẽ báo đầy các máng. </t>
  </si>
  <si>
    <t>Mô hình trạm cấp nguồn thủy lực</t>
  </si>
  <si>
    <t>Trạm MPS nguồn thủy lực hoàn chỉnh</t>
  </si>
  <si>
    <t>Mô hình đào tạo phân loại sản phẩm tự động</t>
  </si>
  <si>
    <t>Trạm MPS phân loại hoàn chỉnh</t>
  </si>
  <si>
    <t>Máy nén khí dùng cho thực hành</t>
  </si>
  <si>
    <t>Máy nén khí dùng trong lớp học
Máy nén khí sử dụng dầu bôi trơn và đạt độ ồn cực thấp (45 dB (A)). Sử dụng phù hợp trong lớp học. Với bộ điều chỉnh áp suất và lọc tách ẩm</t>
  </si>
  <si>
    <t>Bộ vật mẫu thực hành</t>
  </si>
  <si>
    <t>Bộ dây cắm an toàn M4</t>
  </si>
  <si>
    <t>Bộ dây điện với phích cắm an toàn Φ4mm</t>
  </si>
  <si>
    <t xml:space="preserve">Bộ hoàn chỉnh gồm 98 dây điện an toàn dùng trong phòng thí nghiệm với phích cắm an toàn 4 mm trong hai màu xanh, đỏ và Giá treo giữ các dây điện thí nghiệm ở bàn thực hành. </t>
  </si>
  <si>
    <t>• 1500 mm: 1 mầu đỏ + 1 mầu xanh lơ</t>
  </si>
  <si>
    <t>• 1000 mm: 3 mầu đỏ + 3 mầu xanh lơ</t>
  </si>
  <si>
    <t xml:space="preserve">• 500 mm: 21 mầu đỏ + 12 mầu xanh lơ </t>
  </si>
  <si>
    <t xml:space="preserve">• 300 mm: 26 mầu đỏ + 11 mầu xanh lơ </t>
  </si>
  <si>
    <t>• 50 mm: 10 mầu đỏ + 10 mầu xanh lơ</t>
  </si>
  <si>
    <t>DANH MỤC THIẾT BỊ PHÒNG THỰC HÀNH CƠ ĐIỆN TỬ</t>
  </si>
  <si>
    <t>TỔNG MỨC ĐẦU TƯ NĂM 2019</t>
  </si>
  <si>
    <t>IV</t>
  </si>
  <si>
    <t>PHÒNG CHẨN ĐOÁN SỬA CHỮA ĐIỆN- ĐIỆN LẠNH Ô TÔ</t>
  </si>
  <si>
    <t xml:space="preserve">Máy nạp ga cho hệ thống điều hoà ô tô. </t>
  </si>
  <si>
    <t>LM8284</t>
  </si>
  <si>
    <t>Thiết bị đào tạo, thực hành kiểm tra dò ga của hệ thống A/C ô tô hiện đại.</t>
  </si>
  <si>
    <t xml:space="preserve"> LM8593 +LM8594</t>
  </si>
  <si>
    <t>Thiết bị thí nghiệm hệ thống lạnh cơ bản, đào tạo kiểm tra và sửa chữa điều hòa ô tô</t>
  </si>
  <si>
    <t>SO3240-3F</t>
  </si>
  <si>
    <t>Thiết bị kiểm tra thông rửa vòi phun nhiên liệu động cơ xăng bằng sóng siêu âm</t>
  </si>
  <si>
    <t>USA</t>
  </si>
  <si>
    <t>Hệ thống khí nén trong xưởng</t>
  </si>
  <si>
    <t>Ý</t>
  </si>
  <si>
    <t xml:space="preserve">Thiết bị đào tạo chẩn đoán hệ thống đèn trên ô tô - ALC main, auxiliary and trailer lighting with range adjustment. </t>
  </si>
  <si>
    <t xml:space="preserve">Thiết bị đào tạo vận hành, chẩn đoán động cơ điều khiển phun nhiên liệu bằng điện tử CommonRail - CarTrain Common Rail. </t>
  </si>
  <si>
    <t>Máy tiện CNC Concept Turn 55</t>
  </si>
  <si>
    <t>C34258</t>
  </si>
  <si>
    <t>Máy tiện CNC - Concept TURN 60.
Concept Emco Turn 60</t>
  </si>
  <si>
    <t>Máy tiện vạn năng 14D</t>
  </si>
  <si>
    <t>EMCOMAT 14D</t>
  </si>
  <si>
    <t>Hành trình trục X/Y/Z: 135 / - / 590 mm</t>
  </si>
  <si>
    <t>Tôc độ trục chính: 4000 U/min</t>
  </si>
  <si>
    <t>Động cơ trục chính: 7,5 kW</t>
  </si>
  <si>
    <t>Khoảng cách giữa 2 tâm: 650 mm</t>
  </si>
  <si>
    <t>Ụ sau: đường kính mũi chống tâm: 30mm</t>
  </si>
  <si>
    <t>Hành trình mũi chống tâm: 80mm</t>
  </si>
  <si>
    <t>Bộ thước cặp điện tử</t>
  </si>
  <si>
    <t>Nhật Bản</t>
  </si>
  <si>
    <t>Bao gồm:</t>
  </si>
  <si>
    <t>1.Thước cặp điện tử dải đo 0 - 150mm</t>
  </si>
  <si>
    <t>500-181-30</t>
  </si>
  <si>
    <t>- Phạm vi đo: 0 - 150mm</t>
  </si>
  <si>
    <t>- Độ chia: 0.01mm</t>
  </si>
  <si>
    <t>2.Thước cặp điện tử dải đo 0 - 200mm</t>
  </si>
  <si>
    <t>500-182-30</t>
  </si>
  <si>
    <t>- Phạm vi đo: 0 - 200mm</t>
  </si>
  <si>
    <t>-Độ chia: 0.01mm</t>
  </si>
  <si>
    <t>3.Thước cặp điện tử dải đo 0 - 300mm</t>
  </si>
  <si>
    <t>500-173</t>
  </si>
  <si>
    <t>- Phạm vi đo: 0 - 300mm</t>
  </si>
  <si>
    <t>Thước đo góc vạn năng</t>
  </si>
  <si>
    <t>180-907B</t>
  </si>
  <si>
    <t>Braxin</t>
  </si>
  <si>
    <t>- Góc đo:0-360 độ</t>
  </si>
  <si>
    <t>Máy mài hai đá để bàn</t>
  </si>
  <si>
    <t>GR-1001</t>
  </si>
  <si>
    <t>Thông số kỹ thuật:</t>
  </si>
  <si>
    <t>Kích thước đá mài:250x38x25.4mm</t>
  </si>
  <si>
    <t>Công suất: 750W</t>
  </si>
  <si>
    <t>Điện thế: 3 pha 380V</t>
  </si>
  <si>
    <t>Tốc độ: 50HZ / 2850 rpm</t>
  </si>
  <si>
    <t>Trọng lượng:49kg</t>
  </si>
  <si>
    <t>Máy mài cầm tay</t>
  </si>
  <si>
    <t xml:space="preserve"> GA7050</t>
  </si>
  <si>
    <t>Trung Quốc</t>
  </si>
  <si>
    <t>Công suất; 2,000w</t>
  </si>
  <si>
    <t>Đường kính lưỡi; 180mm</t>
  </si>
  <si>
    <t>Tốc độ; 8500v/phút</t>
  </si>
  <si>
    <t xml:space="preserve">BVV-5 </t>
  </si>
  <si>
    <t>- Độ mở của ngàm: 125 mm</t>
  </si>
  <si>
    <t>VHT-6U</t>
  </si>
  <si>
    <t>Độ mở 300mm</t>
  </si>
  <si>
    <t>    LG-25A</t>
  </si>
  <si>
    <t xml:space="preserve">Đường kính khoan lớn nhất: </t>
  </si>
  <si>
    <t>Ø 25mm(Thép)</t>
  </si>
  <si>
    <t>Ø 32mm (Nhôm)</t>
  </si>
  <si>
    <t xml:space="preserve"> Ø 15mm (Inox)</t>
  </si>
  <si>
    <t>Kiểu côn trục chính MT3</t>
  </si>
  <si>
    <t>Hành Trình trục chính 140mm</t>
  </si>
  <si>
    <t xml:space="preserve">   Tốc độ trục chính 230 - 1910v/p. </t>
  </si>
  <si>
    <t xml:space="preserve"> Số cấp tốc độ 9 cấp</t>
  </si>
  <si>
    <t>Đường kính trụ Ø102mm</t>
  </si>
  <si>
    <t>Đường kính bàn làm việc Ø420mm</t>
  </si>
  <si>
    <t>  Khoảng cách từ trục chính tới bàn 630mm</t>
  </si>
  <si>
    <t xml:space="preserve"> Khoảng cách từ trục chính tới chân đế 930mm</t>
  </si>
  <si>
    <t xml:space="preserve"> Công suất  động cơ 2HP</t>
  </si>
  <si>
    <t>Chiều cao máy 1540mm</t>
  </si>
  <si>
    <t>Kích thước đóng gói 910x530x1690mm</t>
  </si>
  <si>
    <t>Phụ kiện mua thêm</t>
  </si>
  <si>
    <t>Ê tô kẹp phôi 6"</t>
  </si>
  <si>
    <t>Máy hàn tig AC/DC/Pulse/MMA 350 A</t>
  </si>
  <si>
    <t>Omega-350DT</t>
  </si>
  <si>
    <t>Hàn Quốc</t>
  </si>
  <si>
    <t>Thông số chính:</t>
  </si>
  <si>
    <t xml:space="preserve">Chức năng hàn: TIG AC, DC, TIG xung (Pulse), Hàn hồ quang (MMA) </t>
  </si>
  <si>
    <t>Nguồn vào: 220V/380V</t>
  </si>
  <si>
    <t>Công suất: 12.5KVA</t>
  </si>
  <si>
    <t>Dòng hàn Tig: 10-350A</t>
  </si>
  <si>
    <t>Dòng hàn que: 10-200A</t>
  </si>
  <si>
    <t>Điện áp tải: 22V</t>
  </si>
  <si>
    <t>Khả năng cách điện: F</t>
  </si>
  <si>
    <t>Mức độ bảo vệ: IP 23</t>
  </si>
  <si>
    <t>Chu kỳ tải: 60%</t>
  </si>
  <si>
    <t>Kích thước: 380x540x600mm</t>
  </si>
  <si>
    <t>Trọng lượng: 54Kg</t>
  </si>
  <si>
    <t>* Phụ kiện đi kèm:</t>
  </si>
  <si>
    <t>01 Nguồn hàn: 01</t>
  </si>
  <si>
    <t>01 Mỏ hàn TIG</t>
  </si>
  <si>
    <t xml:space="preserve">01 Kẹp mát và cáp mát </t>
  </si>
  <si>
    <t xml:space="preserve">01 Đồng hồ khí Argon </t>
  </si>
  <si>
    <t xml:space="preserve">01 Mặt nạ hàn đội đầu </t>
  </si>
  <si>
    <t>Máy hàn Mig/Mag 350A</t>
  </si>
  <si>
    <t>OMEGA 350C</t>
  </si>
  <si>
    <t xml:space="preserve">* Thông số kỹ thuật chính: </t>
  </si>
  <si>
    <t>Nguồn vào: 380V</t>
  </si>
  <si>
    <t>Công suất: 15.5KVA</t>
  </si>
  <si>
    <t>Dòng hàn: 50-350A</t>
  </si>
  <si>
    <t>Điện áp không tải: 53V</t>
  </si>
  <si>
    <t>Điện áp hàn: 15-36V</t>
  </si>
  <si>
    <t>Khả năng cách điện: H</t>
  </si>
  <si>
    <t>Mức độ bảo vệ: Ip 23</t>
  </si>
  <si>
    <t>Chu kỳ tải: 70%</t>
  </si>
  <si>
    <t>Đường kính dây hàn: 0.6-1.6mm</t>
  </si>
  <si>
    <t>Trọng lượng: 52Kg</t>
  </si>
  <si>
    <t>Thiết bị đi kèm:</t>
  </si>
  <si>
    <t>01 đầu cấp dây + cáp điều khiển 5m</t>
  </si>
  <si>
    <t>01 súng hàn 3m</t>
  </si>
  <si>
    <t xml:space="preserve">03 bép hàn </t>
  </si>
  <si>
    <t>01 đồng hồ đo áp lực khí co2</t>
  </si>
  <si>
    <t xml:space="preserve">01 mặt nạ hàn cầm tay </t>
  </si>
  <si>
    <t>Máy hàn que</t>
  </si>
  <si>
    <t>AS-357</t>
  </si>
  <si>
    <t>Nguồn điện: 380V/50Hz</t>
  </si>
  <si>
    <t>Điện áp tiêu thụ (V) : 380</t>
  </si>
  <si>
    <t>Quy cách: ZX7-315SX(380V)</t>
  </si>
  <si>
    <t>Công suất: 17 KVA</t>
  </si>
  <si>
    <t>Điện thế ra không tải: 70V</t>
  </si>
  <si>
    <t>Phạm vi điều tiết dòng điện: 20- 315A</t>
  </si>
  <si>
    <t>Đường kính que hàn: 2.5- 6mm</t>
  </si>
  <si>
    <t>Hệ thống hút khói hàn</t>
  </si>
  <si>
    <t>HSH-116F</t>
  </si>
  <si>
    <t>Hệ thống cabin hàn bao gồm các bộ phận cấu thành chính là : cabin hàn được sơn tĩnh điện bảo vệ, bàn hàn, hệ thống hút khói hàn kết cấu khí động học tăng khả năng hút khói cao hơn.</t>
  </si>
  <si>
    <t>Máy siêu âm khuyết tật hàn</t>
  </si>
  <si>
    <t>Máy cắt plasma</t>
  </si>
  <si>
    <t>TỔNG MỨC ĐẦU TƯ NĂM 2020</t>
  </si>
  <si>
    <t>Dự toán đầu tư trường LLT Phase 2</t>
  </si>
  <si>
    <t>Năm 2018</t>
  </si>
  <si>
    <t>Nghề ô tô</t>
  </si>
  <si>
    <t>Nghề Cơ khí</t>
  </si>
  <si>
    <t>Tổng 2018</t>
  </si>
  <si>
    <t>Năm 2019</t>
  </si>
  <si>
    <t>Tổng năm 2019</t>
  </si>
  <si>
    <t>Năm 2020</t>
  </si>
  <si>
    <t>Nghề Cơ điện tử</t>
  </si>
  <si>
    <t>Nghề điện công nghiệp</t>
  </si>
  <si>
    <t>Tổng năm 2020</t>
  </si>
  <si>
    <t>Nghề Quản trị mạng</t>
  </si>
  <si>
    <t>Nghề Ô tô</t>
  </si>
  <si>
    <r>
      <t xml:space="preserve">UBND THÀNH PHỐ HỒ CHÍ MINH
</t>
    </r>
    <r>
      <rPr>
        <b/>
        <sz val="12"/>
        <rFont val="Times New Roman"/>
        <family val="1"/>
      </rPr>
      <t>TRƯỜNG CAO ĐẲNG LÝ TỰ TRỌNG
THÀNH PHỐ HỒ CHÍ MINH</t>
    </r>
  </si>
  <si>
    <t>CỘNG HÒA XÃ HỘI CHỦ NGHĨA VIỆT NAM
Độc lập - tự do - Hạnh phúc</t>
  </si>
  <si>
    <t>SL yêu cầu để đáp ứng quy mô đào tạo hiện tại</t>
  </si>
  <si>
    <t>Số lượng thiết bị hiện tại</t>
  </si>
  <si>
    <t>Thuyết minh</t>
  </si>
  <si>
    <r>
      <t xml:space="preserve">Sử dụng giảng dạy chung
</t>
    </r>
    <r>
      <rPr>
        <sz val="11"/>
        <color theme="1"/>
        <rFont val="Times New Roman"/>
        <family val="1"/>
      </rPr>
      <t>(Đánh dấu X)</t>
    </r>
  </si>
  <si>
    <r>
      <t xml:space="preserve">Đánh giá việc đáp ứng theo quy mô đào tạo tại thời điểm báo cáo
</t>
    </r>
    <r>
      <rPr>
        <sz val="11"/>
        <color theme="1"/>
        <rFont val="Times New Roman"/>
        <family val="1"/>
      </rPr>
      <t>(Đủ ghi: X; không đủ: 0)</t>
    </r>
  </si>
  <si>
    <t>(10)=(7)-(8)</t>
  </si>
  <si>
    <t>Số lượng</t>
  </si>
  <si>
    <t>DANH MỤC THIẾT BỊ CƠ KHÍ</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</si>
</sst>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_(* \(#,##0\);_(* &quot;-&quot;_);_(@_)"/>
    <numFmt numFmtId="165" formatCode="_(* #,##0.00_);_(* \(#,##0.00\);_(* &quot;-&quot;??_);_(@_)"/>
    <numFmt numFmtId="166" formatCode="_(* #,##0_);_(* \(#,##0\);_(* &quot;-&quot;??_);_(@_)"/>
    <numFmt numFmtId="167" formatCode="#,##0;[Red]#,##0"/>
    <numFmt numFmtId="168" formatCode="0_);\(0\)"/>
  </numFmts>
  <fonts count="34">
    <font>
      <sz val="11"/>
      <color theme="1"/>
      <name val="Arial"/>
      <family val="2"/>
      <scheme val="minor"/>
    </font>
    <font>
      <sz val="11"/>
      <color theme="1"/>
      <name val="Arial"/>
      <family val="2"/>
      <scheme val="minor"/>
    </font>
    <font>
      <b/>
      <sz val="11"/>
      <color theme="1"/>
      <name val="Arial"/>
      <family val="2"/>
      <scheme val="minor"/>
    </font>
    <font>
      <b/>
      <sz val="16"/>
      <color theme="1"/>
      <name val="Times New Roman"/>
      <family val="1"/>
    </font>
    <font>
      <b/>
      <sz val="12"/>
      <color theme="1"/>
      <name val="Times New Roman"/>
      <family val="1"/>
    </font>
    <font>
      <b/>
      <sz val="14"/>
      <color rgb="FF000000"/>
      <name val="Times New Roman"/>
      <family val="1"/>
    </font>
    <font>
      <b/>
      <sz val="14"/>
      <color theme="1"/>
      <name val="Times New Roman"/>
      <family val="1"/>
    </font>
    <font>
      <b/>
      <sz val="12"/>
      <color rgb="FF000000"/>
      <name val="Times New Roman"/>
      <family val="1"/>
    </font>
    <font>
      <sz val="14"/>
      <color rgb="FF000000"/>
      <name val="Times New Roman"/>
      <family val="1"/>
    </font>
    <font>
      <sz val="13"/>
      <name val="Times New Roman"/>
      <family val="1"/>
    </font>
    <font>
      <sz val="13"/>
      <color theme="1"/>
      <name val="Times New Roman"/>
      <family val="1"/>
    </font>
    <font>
      <sz val="12"/>
      <color rgb="FF000000"/>
      <name val="Times New Roman"/>
      <family val="1"/>
    </font>
    <font>
      <sz val="12"/>
      <color theme="1"/>
      <name val="Times New Roman"/>
      <family val="1"/>
    </font>
    <font>
      <sz val="14"/>
      <color theme="1"/>
      <name val="Times New Roman"/>
      <family val="1"/>
    </font>
    <font>
      <b/>
      <sz val="13"/>
      <color theme="1"/>
      <name val="Times New Roman"/>
      <family val="1"/>
    </font>
    <font>
      <sz val="12"/>
      <name val="Times New Roman"/>
      <family val="1"/>
    </font>
    <font>
      <b/>
      <sz val="16"/>
      <name val="Times New Roman"/>
      <family val="1"/>
    </font>
    <font>
      <sz val="16"/>
      <name val="Times New Roman"/>
      <family val="1"/>
    </font>
    <font>
      <b/>
      <sz val="12"/>
      <name val="Times New Roman"/>
      <family val="1"/>
    </font>
    <font>
      <sz val="12"/>
      <color rgb="FFFF0000"/>
      <name val="Times New Roman"/>
      <family val="1"/>
    </font>
    <font>
      <sz val="10"/>
      <name val="Arial"/>
      <family val="2"/>
    </font>
    <font>
      <sz val="14"/>
      <color indexed="8"/>
      <name val="Arial"/>
      <family val="2"/>
    </font>
    <font>
      <b/>
      <sz val="12"/>
      <color indexed="8"/>
      <name val="Times New Roman"/>
      <family val="1"/>
    </font>
    <font>
      <sz val="12"/>
      <color indexed="8"/>
      <name val="Times New Roman"/>
      <family val="1"/>
    </font>
    <font>
      <sz val="11"/>
      <name val="ＭＳ Ｐゴシック"/>
      <family val="3"/>
      <charset val="128"/>
    </font>
    <font>
      <sz val="11"/>
      <name val="Arial"/>
      <family val="2"/>
      <scheme val="minor"/>
    </font>
    <font>
      <sz val="11"/>
      <color indexed="8"/>
      <name val="Calibri"/>
      <family val="2"/>
    </font>
    <font>
      <sz val="12"/>
      <color theme="1"/>
      <name val="Arial"/>
      <family val="2"/>
      <scheme val="minor"/>
    </font>
    <font>
      <b/>
      <sz val="13"/>
      <name val="Times New Roman"/>
      <family val="1"/>
    </font>
    <font>
      <b/>
      <i/>
      <sz val="12"/>
      <name val="Times New Roman"/>
      <family val="1"/>
    </font>
    <font>
      <b/>
      <sz val="11"/>
      <color theme="1"/>
      <name val="Times New Roman"/>
      <family val="1"/>
    </font>
    <font>
      <sz val="11"/>
      <color theme="1"/>
      <name val="Times New Roman"/>
      <family val="1"/>
    </font>
    <font>
      <b/>
      <sz val="11"/>
      <name val="Times New Roman"/>
      <family val="1"/>
    </font>
    <font>
      <i/>
      <sz val="11"/>
      <name val="Times New Roman"/>
      <family val="1"/>
    </font>
  </fonts>
  <fills count="8">
    <fill>
      <patternFill patternType="none"/>
    </fill>
    <fill>
      <patternFill patternType="gray125"/>
    </fill>
    <fill>
      <patternFill patternType="solid">
        <fgColor theme="3"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indexed="9"/>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7">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0" fontId="20" fillId="0" borderId="0"/>
    <xf numFmtId="165" fontId="21" fillId="0" borderId="0" applyFont="0" applyFill="0" applyBorder="0" applyAlignment="0" applyProtection="0"/>
    <xf numFmtId="0" fontId="20" fillId="0" borderId="0"/>
    <xf numFmtId="0" fontId="20" fillId="0" borderId="0"/>
    <xf numFmtId="0" fontId="24" fillId="0" borderId="0">
      <alignment vertical="center"/>
    </xf>
    <xf numFmtId="0" fontId="24" fillId="0" borderId="0">
      <alignment vertical="center"/>
    </xf>
    <xf numFmtId="0" fontId="24" fillId="0" borderId="0">
      <alignment vertical="center"/>
    </xf>
    <xf numFmtId="0" fontId="20" fillId="0" borderId="0"/>
    <xf numFmtId="0" fontId="20" fillId="0" borderId="0"/>
    <xf numFmtId="0" fontId="24" fillId="0" borderId="0"/>
    <xf numFmtId="165" fontId="26" fillId="0" borderId="0" applyFont="0" applyFill="0" applyBorder="0" applyAlignment="0" applyProtection="0"/>
    <xf numFmtId="0" fontId="1" fillId="0" borderId="0"/>
    <xf numFmtId="165" fontId="1" fillId="0" borderId="0" applyFont="0" applyFill="0" applyBorder="0" applyAlignment="0" applyProtection="0"/>
  </cellStyleXfs>
  <cellXfs count="354">
    <xf numFmtId="0" fontId="0" fillId="0" borderId="0" xfId="0"/>
    <xf numFmtId="3" fontId="12" fillId="0" borderId="1" xfId="0" applyNumberFormat="1" applyFont="1" applyBorder="1"/>
    <xf numFmtId="0" fontId="12" fillId="0" borderId="1" xfId="0" applyFont="1" applyBorder="1"/>
    <xf numFmtId="3" fontId="12" fillId="2" borderId="1" xfId="0" applyNumberFormat="1" applyFont="1" applyFill="1" applyBorder="1"/>
    <xf numFmtId="3" fontId="4" fillId="5" borderId="1" xfId="0" applyNumberFormat="1" applyFont="1" applyFill="1" applyBorder="1"/>
    <xf numFmtId="0" fontId="15" fillId="0" borderId="0" xfId="0" applyFont="1" applyAlignment="1" applyProtection="1">
      <alignment vertical="center"/>
      <protection locked="0"/>
    </xf>
    <xf numFmtId="0" fontId="15" fillId="0" borderId="0" xfId="0" applyFont="1" applyAlignment="1" applyProtection="1">
      <alignment vertical="center" wrapText="1"/>
      <protection locked="0"/>
    </xf>
    <xf numFmtId="0" fontId="15" fillId="7" borderId="0" xfId="0" applyFont="1" applyFill="1" applyAlignment="1" applyProtection="1">
      <alignment vertical="center" wrapText="1"/>
      <protection locked="0"/>
    </xf>
    <xf numFmtId="0" fontId="18" fillId="0" borderId="0" xfId="0" applyFont="1" applyAlignment="1" applyProtection="1">
      <alignment vertical="center"/>
      <protection locked="0"/>
    </xf>
    <xf numFmtId="0" fontId="16" fillId="0" borderId="0" xfId="0" applyFont="1" applyAlignment="1" applyProtection="1">
      <alignment vertical="center"/>
      <protection locked="0"/>
    </xf>
    <xf numFmtId="0" fontId="17" fillId="0" borderId="0" xfId="0" applyFont="1" applyAlignment="1" applyProtection="1">
      <alignment vertical="center"/>
      <protection locked="0"/>
    </xf>
    <xf numFmtId="0" fontId="30" fillId="2" borderId="1" xfId="0" applyFont="1" applyFill="1" applyBorder="1" applyAlignment="1" applyProtection="1">
      <alignment horizontal="center" vertical="center"/>
      <protection locked="0"/>
    </xf>
    <xf numFmtId="0" fontId="30" fillId="2" borderId="1" xfId="0" applyFont="1" applyFill="1" applyBorder="1" applyAlignment="1" applyProtection="1">
      <alignment horizontal="center" vertical="center" wrapText="1"/>
      <protection locked="0"/>
    </xf>
    <xf numFmtId="0" fontId="30" fillId="7" borderId="1" xfId="0" applyFont="1" applyFill="1" applyBorder="1" applyAlignment="1" applyProtection="1">
      <alignment horizontal="center" vertical="center" wrapText="1"/>
      <protection locked="0"/>
    </xf>
    <xf numFmtId="0" fontId="31" fillId="0" borderId="0" xfId="0" applyFont="1" applyProtection="1">
      <protection locked="0"/>
    </xf>
    <xf numFmtId="168" fontId="33" fillId="0" borderId="1" xfId="0" applyNumberFormat="1" applyFont="1" applyBorder="1" applyAlignment="1" applyProtection="1">
      <alignment horizontal="center" vertical="center"/>
      <protection locked="0"/>
    </xf>
    <xf numFmtId="168" fontId="33" fillId="7" borderId="1" xfId="0" applyNumberFormat="1"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vertical="center" wrapText="1"/>
      <protection locked="0"/>
    </xf>
    <xf numFmtId="0" fontId="6"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5" fillId="7"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vertical="center" wrapText="1"/>
      <protection locked="0"/>
    </xf>
    <xf numFmtId="0" fontId="9" fillId="0" borderId="1" xfId="0" applyFont="1" applyFill="1" applyBorder="1" applyAlignment="1" applyProtection="1">
      <alignment horizontal="left" vertical="top" wrapText="1"/>
      <protection locked="0"/>
    </xf>
    <xf numFmtId="0" fontId="5"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protection locked="0"/>
    </xf>
    <xf numFmtId="0" fontId="8" fillId="0" borderId="1" xfId="0"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protection locked="0"/>
    </xf>
    <xf numFmtId="0" fontId="10" fillId="0" borderId="1" xfId="0" applyFont="1" applyFill="1" applyBorder="1" applyAlignment="1" applyProtection="1">
      <alignment vertical="center" wrapText="1"/>
      <protection locked="0"/>
    </xf>
    <xf numFmtId="0" fontId="8" fillId="0" borderId="1" xfId="0" applyFont="1" applyFill="1" applyBorder="1" applyAlignment="1" applyProtection="1">
      <alignment vertical="center"/>
      <protection locked="0"/>
    </xf>
    <xf numFmtId="0" fontId="8" fillId="7"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14"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protection locked="0"/>
    </xf>
    <xf numFmtId="0" fontId="8" fillId="3" borderId="1" xfId="0" applyFont="1" applyFill="1" applyBorder="1" applyAlignment="1" applyProtection="1">
      <alignment horizontal="center" vertical="center"/>
      <protection locked="0"/>
    </xf>
    <xf numFmtId="0" fontId="18" fillId="2" borderId="1" xfId="3" applyFont="1" applyFill="1" applyBorder="1" applyAlignment="1" applyProtection="1">
      <alignment horizontal="center" vertical="center" wrapText="1"/>
      <protection locked="0"/>
    </xf>
    <xf numFmtId="0" fontId="15" fillId="2" borderId="1" xfId="3" applyFont="1" applyFill="1" applyBorder="1" applyAlignment="1" applyProtection="1">
      <alignment horizontal="center" vertical="center" wrapText="1"/>
      <protection locked="0"/>
    </xf>
    <xf numFmtId="0" fontId="18" fillId="7" borderId="1" xfId="3" applyFont="1" applyFill="1" applyBorder="1" applyAlignment="1" applyProtection="1">
      <alignment horizontal="center" vertical="center" wrapText="1"/>
      <protection locked="0"/>
    </xf>
    <xf numFmtId="0" fontId="4" fillId="2" borderId="1" xfId="3" applyFont="1" applyFill="1" applyBorder="1" applyAlignment="1" applyProtection="1">
      <alignment vertical="center"/>
      <protection locked="0"/>
    </xf>
    <xf numFmtId="0" fontId="12" fillId="4" borderId="1" xfId="3" applyFont="1" applyFill="1" applyBorder="1" applyAlignment="1" applyProtection="1">
      <alignment horizontal="center" vertical="center"/>
      <protection locked="0"/>
    </xf>
    <xf numFmtId="0" fontId="12" fillId="4" borderId="1" xfId="3" applyFont="1" applyFill="1" applyBorder="1" applyAlignment="1" applyProtection="1">
      <alignment horizontal="left" vertical="center" wrapText="1"/>
      <protection locked="0"/>
    </xf>
    <xf numFmtId="0" fontId="12" fillId="4" borderId="1" xfId="3" applyFont="1" applyFill="1" applyBorder="1" applyAlignment="1" applyProtection="1">
      <alignment horizontal="center" vertical="center" wrapText="1"/>
      <protection locked="0"/>
    </xf>
    <xf numFmtId="0" fontId="12" fillId="7" borderId="1" xfId="3" applyFont="1" applyFill="1" applyBorder="1" applyAlignment="1" applyProtection="1">
      <alignment horizontal="center" vertical="center" wrapText="1"/>
      <protection locked="0"/>
    </xf>
    <xf numFmtId="0" fontId="12" fillId="4" borderId="1" xfId="3" applyFont="1" applyFill="1" applyBorder="1" applyAlignment="1" applyProtection="1">
      <alignment vertical="center" wrapText="1"/>
      <protection locked="0"/>
    </xf>
    <xf numFmtId="0" fontId="19" fillId="4" borderId="1" xfId="3" applyFont="1" applyFill="1" applyBorder="1" applyAlignment="1" applyProtection="1">
      <alignment horizontal="center" vertical="center"/>
      <protection locked="0"/>
    </xf>
    <xf numFmtId="0" fontId="19" fillId="4" borderId="1" xfId="3" applyFont="1" applyFill="1" applyBorder="1" applyAlignment="1" applyProtection="1">
      <alignment vertical="center" wrapText="1"/>
      <protection locked="0"/>
    </xf>
    <xf numFmtId="0" fontId="19" fillId="4" borderId="1" xfId="3" applyFont="1" applyFill="1" applyBorder="1" applyAlignment="1" applyProtection="1">
      <alignment horizontal="center" vertical="center" wrapText="1"/>
      <protection locked="0"/>
    </xf>
    <xf numFmtId="0" fontId="19" fillId="7" borderId="1" xfId="3" applyFont="1" applyFill="1" applyBorder="1" applyAlignment="1" applyProtection="1">
      <alignment horizontal="center" vertical="center" wrapText="1"/>
      <protection locked="0"/>
    </xf>
    <xf numFmtId="0" fontId="12" fillId="4" borderId="1" xfId="0" applyFont="1" applyFill="1" applyBorder="1" applyAlignment="1" applyProtection="1">
      <alignment vertical="center" wrapText="1"/>
      <protection locked="0"/>
    </xf>
    <xf numFmtId="0" fontId="4" fillId="2" borderId="1" xfId="3" applyFont="1" applyFill="1" applyBorder="1" applyAlignment="1" applyProtection="1">
      <alignment horizontal="center" vertical="center"/>
      <protection locked="0"/>
    </xf>
    <xf numFmtId="0" fontId="12" fillId="2" borderId="1" xfId="3" applyFont="1" applyFill="1" applyBorder="1" applyAlignment="1" applyProtection="1">
      <alignment horizontal="center" vertical="center"/>
      <protection locked="0"/>
    </xf>
    <xf numFmtId="0" fontId="4" fillId="2" borderId="1" xfId="3" applyFont="1" applyFill="1" applyBorder="1" applyAlignment="1" applyProtection="1">
      <alignment horizontal="center" vertical="center" wrapText="1"/>
      <protection locked="0"/>
    </xf>
    <xf numFmtId="0" fontId="4" fillId="7" borderId="1" xfId="3" applyFont="1" applyFill="1" applyBorder="1" applyAlignment="1" applyProtection="1">
      <alignment horizontal="center" vertical="center" wrapText="1"/>
      <protection locked="0"/>
    </xf>
    <xf numFmtId="0" fontId="12" fillId="4" borderId="1" xfId="3" applyFont="1" applyFill="1" applyBorder="1" applyAlignment="1" applyProtection="1">
      <alignment vertical="center"/>
      <protection locked="0"/>
    </xf>
    <xf numFmtId="0" fontId="4" fillId="4" borderId="1" xfId="3" applyFont="1" applyFill="1" applyBorder="1" applyAlignment="1" applyProtection="1">
      <alignment horizontal="center" vertical="center"/>
      <protection locked="0"/>
    </xf>
    <xf numFmtId="0" fontId="4" fillId="5" borderId="1" xfId="3" applyFont="1" applyFill="1" applyBorder="1" applyAlignment="1" applyProtection="1">
      <alignment horizontal="center" vertical="center"/>
      <protection locked="0"/>
    </xf>
    <xf numFmtId="0" fontId="4" fillId="5" borderId="1" xfId="3" applyFont="1" applyFill="1" applyBorder="1" applyAlignment="1" applyProtection="1">
      <alignment vertical="center"/>
      <protection locked="0"/>
    </xf>
    <xf numFmtId="0" fontId="15" fillId="5" borderId="1" xfId="3" applyFont="1" applyFill="1" applyBorder="1" applyAlignment="1" applyProtection="1">
      <alignment horizontal="center" vertical="center"/>
      <protection locked="0"/>
    </xf>
    <xf numFmtId="0" fontId="15" fillId="5" borderId="1" xfId="3" applyFont="1" applyFill="1" applyBorder="1" applyAlignment="1" applyProtection="1">
      <alignment horizontal="center" vertical="center" wrapText="1"/>
      <protection locked="0"/>
    </xf>
    <xf numFmtId="0" fontId="15" fillId="7" borderId="1" xfId="3" applyFont="1" applyFill="1" applyBorder="1" applyAlignment="1" applyProtection="1">
      <alignment horizontal="center" vertical="center" wrapText="1"/>
      <protection locked="0"/>
    </xf>
    <xf numFmtId="0" fontId="12" fillId="0" borderId="1" xfId="0" applyFont="1" applyBorder="1" applyProtection="1">
      <protection locked="0"/>
    </xf>
    <xf numFmtId="0" fontId="12" fillId="0" borderId="0" xfId="0" applyFont="1" applyProtection="1">
      <protection locked="0"/>
    </xf>
    <xf numFmtId="0" fontId="15" fillId="0" borderId="1" xfId="0" applyFont="1" applyFill="1" applyBorder="1" applyAlignment="1" applyProtection="1">
      <alignment horizontal="center" vertical="center"/>
      <protection locked="0"/>
    </xf>
    <xf numFmtId="0" fontId="15" fillId="0" borderId="1" xfId="0" applyFont="1" applyFill="1" applyBorder="1" applyAlignment="1" applyProtection="1">
      <alignment horizontal="left" vertical="center" wrapText="1"/>
      <protection locked="0"/>
    </xf>
    <xf numFmtId="0" fontId="12" fillId="0" borderId="1" xfId="0" applyFont="1" applyBorder="1" applyAlignment="1" applyProtection="1">
      <alignment horizontal="center" vertical="center"/>
      <protection locked="0"/>
    </xf>
    <xf numFmtId="0" fontId="12" fillId="0" borderId="1" xfId="0" applyFont="1" applyBorder="1" applyAlignment="1" applyProtection="1">
      <alignment horizontal="center" vertical="center" wrapText="1"/>
      <protection locked="0"/>
    </xf>
    <xf numFmtId="0" fontId="12" fillId="7" borderId="1" xfId="0" applyFont="1" applyFill="1" applyBorder="1" applyAlignment="1" applyProtection="1">
      <alignment horizontal="center" vertical="center" wrapText="1"/>
      <protection locked="0"/>
    </xf>
    <xf numFmtId="0" fontId="15" fillId="4" borderId="1" xfId="0" applyFont="1" applyFill="1" applyBorder="1" applyAlignment="1" applyProtection="1">
      <alignment horizontal="left" vertical="center" wrapText="1"/>
      <protection locked="0"/>
    </xf>
    <xf numFmtId="0" fontId="15" fillId="4" borderId="1" xfId="10" applyFont="1" applyFill="1" applyBorder="1" applyAlignment="1" applyProtection="1">
      <alignment horizontal="left" vertical="center" wrapText="1"/>
      <protection locked="0"/>
    </xf>
    <xf numFmtId="0" fontId="15" fillId="4" borderId="1" xfId="11" applyFont="1" applyFill="1" applyBorder="1" applyAlignment="1" applyProtection="1">
      <alignment horizontal="left" vertical="center" wrapText="1"/>
      <protection locked="0"/>
    </xf>
    <xf numFmtId="0" fontId="15" fillId="0" borderId="1" xfId="11" applyFont="1" applyFill="1" applyBorder="1" applyAlignment="1" applyProtection="1">
      <alignment horizontal="left" vertical="center" wrapText="1"/>
      <protection locked="0"/>
    </xf>
    <xf numFmtId="0" fontId="15" fillId="0" borderId="1" xfId="8" applyFont="1" applyFill="1" applyBorder="1" applyAlignment="1" applyProtection="1">
      <alignment horizontal="left" vertical="center" wrapText="1"/>
      <protection locked="0"/>
    </xf>
    <xf numFmtId="0" fontId="15" fillId="4" borderId="1" xfId="12" applyFont="1" applyFill="1" applyBorder="1" applyAlignment="1" applyProtection="1">
      <alignment vertical="center" wrapText="1"/>
      <protection locked="0"/>
    </xf>
    <xf numFmtId="167" fontId="15" fillId="4" borderId="1" xfId="9" applyNumberFormat="1" applyFont="1" applyFill="1" applyBorder="1" applyAlignment="1" applyProtection="1">
      <alignment vertical="center" wrapText="1"/>
      <protection locked="0"/>
    </xf>
    <xf numFmtId="0" fontId="15" fillId="6" borderId="1" xfId="8" applyFont="1" applyFill="1" applyBorder="1" applyAlignment="1" applyProtection="1">
      <alignment horizontal="left" vertical="center" wrapText="1"/>
      <protection locked="0"/>
    </xf>
    <xf numFmtId="0" fontId="15" fillId="4" borderId="1" xfId="13" applyFont="1" applyFill="1" applyBorder="1" applyAlignment="1" applyProtection="1">
      <alignment vertical="center" wrapText="1"/>
      <protection locked="0"/>
    </xf>
    <xf numFmtId="164" fontId="15" fillId="4" borderId="1" xfId="2" applyFont="1" applyFill="1" applyBorder="1" applyAlignment="1" applyProtection="1">
      <alignment horizontal="left" vertical="center" wrapText="1"/>
      <protection locked="0"/>
    </xf>
    <xf numFmtId="164" fontId="15" fillId="4" borderId="1" xfId="2" applyFont="1" applyFill="1" applyBorder="1" applyAlignment="1" applyProtection="1">
      <alignment vertical="center" wrapText="1"/>
      <protection locked="0"/>
    </xf>
    <xf numFmtId="0" fontId="4" fillId="0" borderId="0" xfId="0" applyFont="1" applyAlignment="1" applyProtection="1">
      <alignment vertical="center"/>
      <protection locked="0"/>
    </xf>
    <xf numFmtId="49" fontId="18" fillId="2" borderId="1" xfId="4" applyNumberFormat="1" applyFont="1" applyFill="1" applyBorder="1" applyAlignment="1" applyProtection="1">
      <alignment horizontal="center" vertical="center"/>
      <protection locked="0"/>
    </xf>
    <xf numFmtId="0" fontId="18" fillId="2" borderId="1" xfId="4" applyNumberFormat="1" applyFont="1" applyFill="1" applyBorder="1" applyAlignment="1" applyProtection="1">
      <alignment horizontal="left" vertical="center" wrapText="1"/>
      <protection locked="0"/>
    </xf>
    <xf numFmtId="0" fontId="18" fillId="2" borderId="1" xfId="4" applyNumberFormat="1" applyFont="1" applyFill="1" applyBorder="1" applyAlignment="1" applyProtection="1">
      <alignment horizontal="center" vertical="center" wrapText="1"/>
      <protection locked="0"/>
    </xf>
    <xf numFmtId="49" fontId="18" fillId="2" borderId="1" xfId="4" applyNumberFormat="1" applyFont="1" applyFill="1" applyBorder="1" applyAlignment="1" applyProtection="1">
      <alignment horizontal="center" vertical="center" wrapText="1"/>
      <protection locked="0"/>
    </xf>
    <xf numFmtId="4" fontId="15" fillId="2" borderId="1" xfId="4" applyNumberFormat="1" applyFont="1" applyFill="1" applyBorder="1" applyAlignment="1" applyProtection="1">
      <alignment horizontal="center" vertical="center" wrapText="1"/>
      <protection locked="0"/>
    </xf>
    <xf numFmtId="4" fontId="18" fillId="2" borderId="1" xfId="4" applyNumberFormat="1" applyFont="1" applyFill="1" applyBorder="1" applyAlignment="1" applyProtection="1">
      <alignment horizontal="center" vertical="center" wrapText="1"/>
      <protection locked="0"/>
    </xf>
    <xf numFmtId="4" fontId="18" fillId="7" borderId="1" xfId="4" applyNumberFormat="1" applyFont="1" applyFill="1" applyBorder="1" applyAlignment="1" applyProtection="1">
      <alignment horizontal="center" vertical="center" wrapText="1"/>
      <protection locked="0"/>
    </xf>
    <xf numFmtId="49" fontId="15" fillId="0" borderId="1" xfId="4" applyNumberFormat="1" applyFont="1" applyFill="1" applyBorder="1" applyAlignment="1" applyProtection="1">
      <alignment horizontal="center" vertical="center"/>
      <protection locked="0"/>
    </xf>
    <xf numFmtId="0" fontId="15" fillId="0" borderId="1" xfId="4" applyNumberFormat="1" applyFont="1" applyBorder="1" applyAlignment="1" applyProtection="1">
      <alignment horizontal="left" vertical="top" wrapText="1"/>
      <protection locked="0"/>
    </xf>
    <xf numFmtId="0" fontId="15" fillId="0" borderId="1" xfId="4" applyNumberFormat="1" applyFont="1" applyBorder="1" applyAlignment="1" applyProtection="1">
      <alignment horizontal="center" vertical="top" wrapText="1"/>
      <protection locked="0"/>
    </xf>
    <xf numFmtId="49" fontId="15" fillId="0" borderId="1" xfId="4" applyNumberFormat="1" applyFont="1" applyBorder="1" applyAlignment="1" applyProtection="1">
      <alignment horizontal="center" vertical="top" wrapText="1"/>
      <protection locked="0"/>
    </xf>
    <xf numFmtId="4" fontId="15" fillId="0" borderId="1" xfId="4" applyNumberFormat="1" applyFont="1" applyBorder="1" applyAlignment="1" applyProtection="1">
      <alignment horizontal="center" vertical="center" wrapText="1"/>
      <protection locked="0"/>
    </xf>
    <xf numFmtId="4" fontId="15" fillId="7" borderId="1" xfId="4" applyNumberFormat="1" applyFont="1" applyFill="1" applyBorder="1" applyAlignment="1" applyProtection="1">
      <alignment horizontal="center" vertical="center" wrapText="1"/>
      <protection locked="0"/>
    </xf>
    <xf numFmtId="0" fontId="18" fillId="0" borderId="1" xfId="6" applyFont="1" applyFill="1" applyBorder="1" applyAlignment="1" applyProtection="1">
      <alignment horizontal="center" vertical="center" wrapText="1"/>
      <protection locked="0"/>
    </xf>
    <xf numFmtId="0" fontId="18" fillId="0" borderId="1" xfId="6" applyFont="1" applyFill="1" applyBorder="1" applyAlignment="1" applyProtection="1">
      <alignment vertical="center" wrapText="1"/>
      <protection locked="0"/>
    </xf>
    <xf numFmtId="0" fontId="4" fillId="0" borderId="1" xfId="0" applyFont="1" applyFill="1" applyBorder="1" applyAlignment="1" applyProtection="1">
      <alignment horizontal="center" vertical="center" wrapText="1"/>
      <protection locked="0"/>
    </xf>
    <xf numFmtId="0" fontId="22" fillId="0" borderId="1" xfId="7" applyFont="1" applyFill="1" applyBorder="1" applyAlignment="1" applyProtection="1">
      <alignment horizontal="center" vertical="center" wrapText="1"/>
      <protection locked="0"/>
    </xf>
    <xf numFmtId="0" fontId="23" fillId="0" borderId="1" xfId="7" applyFont="1" applyFill="1" applyBorder="1" applyAlignment="1" applyProtection="1">
      <alignment horizontal="center" vertical="center" wrapText="1"/>
      <protection locked="0"/>
    </xf>
    <xf numFmtId="0" fontId="22" fillId="7" borderId="1" xfId="7" applyFont="1" applyFill="1" applyBorder="1" applyAlignment="1" applyProtection="1">
      <alignment horizontal="center" vertical="center" wrapText="1"/>
      <protection locked="0"/>
    </xf>
    <xf numFmtId="0" fontId="15" fillId="0" borderId="1" xfId="6" applyFont="1" applyFill="1" applyBorder="1" applyAlignment="1" applyProtection="1">
      <alignment horizontal="center" vertical="center" wrapText="1"/>
      <protection locked="0"/>
    </xf>
    <xf numFmtId="0" fontId="15" fillId="0" borderId="1" xfId="6" applyFont="1" applyFill="1" applyBorder="1" applyAlignment="1" applyProtection="1">
      <alignment vertical="center" wrapText="1"/>
      <protection locked="0"/>
    </xf>
    <xf numFmtId="0" fontId="12" fillId="0" borderId="1" xfId="0" applyFont="1" applyFill="1" applyBorder="1" applyAlignment="1" applyProtection="1">
      <alignment horizontal="center" vertical="center" wrapText="1"/>
      <protection locked="0"/>
    </xf>
    <xf numFmtId="0" fontId="23" fillId="7" borderId="1" xfId="7" applyFont="1" applyFill="1" applyBorder="1" applyAlignment="1" applyProtection="1">
      <alignment horizontal="center" vertical="center" wrapText="1"/>
      <protection locked="0"/>
    </xf>
    <xf numFmtId="0" fontId="30" fillId="0" borderId="0" xfId="0" applyFont="1" applyProtection="1">
      <protection locked="0"/>
    </xf>
    <xf numFmtId="0" fontId="31" fillId="0" borderId="0" xfId="0" applyFont="1" applyAlignment="1" applyProtection="1">
      <alignment horizontal="center" vertical="center"/>
      <protection locked="0"/>
    </xf>
    <xf numFmtId="0" fontId="31" fillId="0" borderId="0" xfId="0" applyFont="1" applyAlignment="1" applyProtection="1">
      <alignment horizontal="center" vertical="center" wrapText="1"/>
      <protection locked="0"/>
    </xf>
    <xf numFmtId="0" fontId="31" fillId="7" borderId="0" xfId="0" applyFont="1" applyFill="1" applyAlignment="1" applyProtection="1">
      <alignment horizontal="center" vertical="center" wrapText="1"/>
      <protection locked="0"/>
    </xf>
    <xf numFmtId="0" fontId="4" fillId="7" borderId="3" xfId="0" applyFont="1" applyFill="1" applyBorder="1" applyAlignment="1" applyProtection="1">
      <alignment vertical="center"/>
      <protection locked="0"/>
    </xf>
    <xf numFmtId="0" fontId="3" fillId="7" borderId="3" xfId="0" applyFont="1" applyFill="1" applyBorder="1" applyAlignment="1" applyProtection="1">
      <alignment wrapText="1"/>
      <protection locked="0"/>
    </xf>
    <xf numFmtId="0" fontId="3" fillId="7" borderId="3" xfId="0" applyFont="1" applyFill="1" applyBorder="1" applyAlignment="1" applyProtection="1">
      <protection locked="0"/>
    </xf>
    <xf numFmtId="0" fontId="16" fillId="0" borderId="4" xfId="0" applyFont="1" applyBorder="1" applyAlignment="1" applyProtection="1">
      <alignment vertical="center"/>
    </xf>
    <xf numFmtId="0" fontId="30" fillId="2" borderId="1" xfId="0" applyFont="1" applyFill="1" applyBorder="1" applyAlignment="1" applyProtection="1">
      <alignment horizontal="center" vertical="center"/>
    </xf>
    <xf numFmtId="166" fontId="30" fillId="2" borderId="1" xfId="1" applyNumberFormat="1" applyFont="1" applyFill="1" applyBorder="1" applyAlignment="1" applyProtection="1">
      <alignment horizontal="center" vertical="center"/>
    </xf>
    <xf numFmtId="166" fontId="30" fillId="2" borderId="2" xfId="1" applyNumberFormat="1" applyFont="1" applyFill="1" applyBorder="1" applyAlignment="1" applyProtection="1">
      <alignment horizontal="center" vertical="center"/>
    </xf>
    <xf numFmtId="0" fontId="32" fillId="0" borderId="1" xfId="0" applyFont="1" applyBorder="1" applyAlignment="1" applyProtection="1">
      <alignment horizontal="center" vertical="center" wrapText="1"/>
    </xf>
    <xf numFmtId="168" fontId="33" fillId="0" borderId="1" xfId="0" applyNumberFormat="1" applyFont="1" applyBorder="1" applyAlignment="1" applyProtection="1">
      <alignment horizontal="center" vertical="center"/>
    </xf>
    <xf numFmtId="168" fontId="33" fillId="0" borderId="2" xfId="0" applyNumberFormat="1" applyFont="1" applyBorder="1" applyAlignment="1" applyProtection="1">
      <alignment horizontal="center" vertical="center"/>
    </xf>
    <xf numFmtId="0" fontId="4" fillId="7" borderId="3" xfId="0" applyFont="1" applyFill="1" applyBorder="1" applyAlignment="1" applyProtection="1">
      <alignment vertical="center"/>
    </xf>
    <xf numFmtId="0" fontId="4" fillId="7" borderId="7" xfId="0" applyFont="1" applyFill="1" applyBorder="1" applyAlignment="1" applyProtection="1">
      <alignment vertical="center"/>
    </xf>
    <xf numFmtId="0" fontId="31" fillId="7" borderId="1" xfId="0" applyFont="1" applyFill="1" applyBorder="1" applyProtection="1"/>
    <xf numFmtId="0" fontId="7" fillId="0" borderId="1" xfId="0" applyFont="1" applyFill="1" applyBorder="1" applyAlignment="1" applyProtection="1">
      <alignment horizontal="center" vertical="center" wrapText="1"/>
    </xf>
    <xf numFmtId="166" fontId="4" fillId="0" borderId="1" xfId="1" applyNumberFormat="1" applyFont="1" applyFill="1" applyBorder="1" applyAlignment="1" applyProtection="1">
      <alignment horizontal="center" vertical="center" wrapText="1"/>
    </xf>
    <xf numFmtId="166" fontId="7" fillId="0" borderId="2" xfId="1" applyNumberFormat="1" applyFont="1" applyFill="1" applyBorder="1" applyAlignment="1" applyProtection="1">
      <alignment horizontal="center" vertical="center" wrapText="1"/>
    </xf>
    <xf numFmtId="0" fontId="31" fillId="0" borderId="1" xfId="0" applyFont="1" applyBorder="1" applyProtection="1"/>
    <xf numFmtId="0" fontId="7" fillId="0" borderId="1" xfId="0" applyFont="1" applyFill="1" applyBorder="1" applyAlignment="1" applyProtection="1">
      <alignment vertical="center"/>
    </xf>
    <xf numFmtId="166" fontId="4" fillId="0" borderId="1" xfId="1" applyNumberFormat="1" applyFont="1" applyFill="1" applyBorder="1" applyAlignment="1" applyProtection="1">
      <alignment vertical="center" wrapText="1"/>
    </xf>
    <xf numFmtId="166" fontId="4" fillId="0" borderId="2" xfId="1" applyNumberFormat="1" applyFont="1" applyFill="1" applyBorder="1" applyAlignment="1" applyProtection="1">
      <alignment vertical="center" wrapText="1"/>
    </xf>
    <xf numFmtId="0" fontId="7" fillId="0" borderId="1" xfId="0" applyFont="1" applyFill="1" applyBorder="1" applyAlignment="1" applyProtection="1">
      <alignment horizontal="center" vertical="center"/>
    </xf>
    <xf numFmtId="166" fontId="4" fillId="0" borderId="2" xfId="1" applyNumberFormat="1" applyFont="1" applyFill="1" applyBorder="1" applyAlignment="1" applyProtection="1">
      <alignment horizontal="center" vertical="center" wrapText="1"/>
    </xf>
    <xf numFmtId="166" fontId="7" fillId="0" borderId="1" xfId="1" applyNumberFormat="1" applyFont="1" applyFill="1" applyBorder="1" applyAlignment="1" applyProtection="1">
      <alignment horizontal="center" vertical="center"/>
    </xf>
    <xf numFmtId="166" fontId="4" fillId="0" borderId="1" xfId="1" applyNumberFormat="1" applyFont="1" applyFill="1" applyBorder="1" applyAlignment="1" applyProtection="1">
      <alignment vertical="center"/>
    </xf>
    <xf numFmtId="166" fontId="4" fillId="0" borderId="2" xfId="1" applyNumberFormat="1" applyFont="1" applyFill="1" applyBorder="1" applyAlignment="1" applyProtection="1">
      <alignment vertical="center"/>
    </xf>
    <xf numFmtId="0" fontId="11" fillId="0" borderId="1" xfId="0" applyFont="1" applyFill="1" applyBorder="1" applyAlignment="1" applyProtection="1">
      <alignment vertical="center"/>
    </xf>
    <xf numFmtId="166" fontId="12" fillId="0" borderId="1" xfId="1" applyNumberFormat="1" applyFont="1" applyFill="1" applyBorder="1" applyAlignment="1" applyProtection="1">
      <alignment vertical="center"/>
    </xf>
    <xf numFmtId="166" fontId="12" fillId="0" borderId="2" xfId="1" applyNumberFormat="1" applyFont="1" applyFill="1" applyBorder="1" applyAlignment="1" applyProtection="1">
      <alignment vertical="center"/>
    </xf>
    <xf numFmtId="0" fontId="11" fillId="0" borderId="1" xfId="0" applyFont="1" applyFill="1" applyBorder="1" applyAlignment="1" applyProtection="1">
      <alignment horizontal="center" vertical="center"/>
    </xf>
    <xf numFmtId="166" fontId="11" fillId="0" borderId="1" xfId="1" applyNumberFormat="1" applyFont="1" applyFill="1" applyBorder="1" applyAlignment="1" applyProtection="1">
      <alignment horizontal="center" vertical="center"/>
    </xf>
    <xf numFmtId="166" fontId="11" fillId="0" borderId="2" xfId="1" applyNumberFormat="1" applyFont="1" applyFill="1" applyBorder="1" applyAlignment="1" applyProtection="1">
      <alignment horizontal="center" vertical="center"/>
    </xf>
    <xf numFmtId="166" fontId="7" fillId="0" borderId="1" xfId="1" applyNumberFormat="1" applyFont="1" applyFill="1" applyBorder="1" applyAlignment="1" applyProtection="1">
      <alignment vertical="center"/>
    </xf>
    <xf numFmtId="166" fontId="11" fillId="0" borderId="1" xfId="1" applyNumberFormat="1" applyFont="1" applyFill="1" applyBorder="1" applyAlignment="1" applyProtection="1">
      <alignment vertical="center"/>
    </xf>
    <xf numFmtId="166" fontId="4" fillId="0" borderId="2" xfId="1" applyNumberFormat="1" applyFont="1" applyFill="1" applyBorder="1" applyAlignment="1" applyProtection="1">
      <alignment horizontal="center" vertical="center"/>
    </xf>
    <xf numFmtId="0" fontId="7" fillId="3" borderId="1" xfId="0" applyFont="1" applyFill="1" applyBorder="1" applyAlignment="1" applyProtection="1">
      <alignment horizontal="center" vertical="center"/>
    </xf>
    <xf numFmtId="166" fontId="4" fillId="3" borderId="1" xfId="1" applyNumberFormat="1" applyFont="1" applyFill="1" applyBorder="1" applyAlignment="1" applyProtection="1">
      <alignment horizontal="center" vertical="center"/>
    </xf>
    <xf numFmtId="166" fontId="4" fillId="3" borderId="2" xfId="1" applyNumberFormat="1" applyFont="1" applyFill="1" applyBorder="1" applyAlignment="1" applyProtection="1">
      <alignment horizontal="center" vertical="center"/>
    </xf>
    <xf numFmtId="0" fontId="18" fillId="2" borderId="1" xfId="3" applyFont="1" applyFill="1" applyBorder="1" applyAlignment="1" applyProtection="1">
      <alignment horizontal="center" vertical="center" wrapText="1"/>
    </xf>
    <xf numFmtId="3" fontId="18" fillId="2" borderId="1" xfId="3" applyNumberFormat="1" applyFont="1" applyFill="1" applyBorder="1" applyAlignment="1" applyProtection="1">
      <alignment horizontal="center" vertical="center" wrapText="1"/>
    </xf>
    <xf numFmtId="0" fontId="18" fillId="2" borderId="2" xfId="3" applyFont="1" applyFill="1" applyBorder="1" applyAlignment="1" applyProtection="1">
      <alignment horizontal="center" vertical="center" wrapText="1"/>
    </xf>
    <xf numFmtId="3" fontId="18" fillId="2" borderId="2" xfId="3" applyNumberFormat="1" applyFont="1" applyFill="1" applyBorder="1" applyAlignment="1" applyProtection="1">
      <alignment horizontal="center" vertical="center" wrapText="1"/>
    </xf>
    <xf numFmtId="3" fontId="12" fillId="4" borderId="1" xfId="3" applyNumberFormat="1" applyFont="1" applyFill="1" applyBorder="1" applyAlignment="1" applyProtection="1">
      <alignment horizontal="center" vertical="center" wrapText="1"/>
    </xf>
    <xf numFmtId="3" fontId="12" fillId="4" borderId="1" xfId="3" applyNumberFormat="1" applyFont="1" applyFill="1" applyBorder="1" applyAlignment="1" applyProtection="1">
      <alignment vertical="center"/>
    </xf>
    <xf numFmtId="3" fontId="12" fillId="4" borderId="2" xfId="3" applyNumberFormat="1" applyFont="1" applyFill="1" applyBorder="1" applyAlignment="1" applyProtection="1">
      <alignment vertical="center"/>
    </xf>
    <xf numFmtId="0" fontId="12" fillId="4" borderId="1" xfId="3" applyFont="1" applyFill="1" applyBorder="1" applyAlignment="1" applyProtection="1">
      <alignment horizontal="center" vertical="center" wrapText="1"/>
    </xf>
    <xf numFmtId="0" fontId="19" fillId="4" borderId="1" xfId="3" applyFont="1" applyFill="1" applyBorder="1" applyAlignment="1" applyProtection="1">
      <alignment horizontal="center" vertical="center" wrapText="1"/>
    </xf>
    <xf numFmtId="3" fontId="15" fillId="4" borderId="1" xfId="1" applyNumberFormat="1" applyFont="1" applyFill="1" applyBorder="1" applyAlignment="1" applyProtection="1">
      <alignment vertical="center"/>
    </xf>
    <xf numFmtId="3" fontId="15" fillId="4" borderId="2" xfId="3" applyNumberFormat="1" applyFont="1" applyFill="1" applyBorder="1" applyAlignment="1" applyProtection="1">
      <alignment vertical="center"/>
    </xf>
    <xf numFmtId="3" fontId="12" fillId="4" borderId="1" xfId="1" applyNumberFormat="1" applyFont="1" applyFill="1" applyBorder="1" applyAlignment="1" applyProtection="1">
      <alignment horizontal="center" vertical="center" wrapText="1"/>
    </xf>
    <xf numFmtId="0" fontId="4" fillId="2" borderId="1" xfId="3" applyFont="1" applyFill="1" applyBorder="1" applyAlignment="1" applyProtection="1">
      <alignment horizontal="center" vertical="center"/>
    </xf>
    <xf numFmtId="3" fontId="4" fillId="2" borderId="1" xfId="3" applyNumberFormat="1" applyFont="1" applyFill="1" applyBorder="1" applyAlignment="1" applyProtection="1">
      <alignment vertical="center"/>
    </xf>
    <xf numFmtId="3" fontId="4" fillId="2" borderId="2" xfId="3" applyNumberFormat="1" applyFont="1" applyFill="1" applyBorder="1" applyAlignment="1" applyProtection="1">
      <alignment vertical="center"/>
    </xf>
    <xf numFmtId="0" fontId="12" fillId="4" borderId="1" xfId="3" applyFont="1" applyFill="1" applyBorder="1" applyAlignment="1" applyProtection="1">
      <alignment horizontal="center" vertical="center"/>
    </xf>
    <xf numFmtId="0" fontId="15" fillId="5" borderId="1" xfId="3" applyFont="1" applyFill="1" applyBorder="1" applyAlignment="1" applyProtection="1">
      <alignment horizontal="center" vertical="center"/>
    </xf>
    <xf numFmtId="3" fontId="15" fillId="5" borderId="1" xfId="1" applyNumberFormat="1" applyFont="1" applyFill="1" applyBorder="1" applyAlignment="1" applyProtection="1">
      <alignment vertical="center"/>
    </xf>
    <xf numFmtId="3" fontId="15" fillId="5" borderId="2" xfId="3" applyNumberFormat="1" applyFont="1" applyFill="1" applyBorder="1" applyAlignment="1" applyProtection="1">
      <alignment vertical="center"/>
    </xf>
    <xf numFmtId="0" fontId="12" fillId="0" borderId="1" xfId="0" applyFont="1" applyBorder="1" applyProtection="1"/>
    <xf numFmtId="0" fontId="15" fillId="4" borderId="1" xfId="8" applyNumberFormat="1" applyFont="1" applyFill="1" applyBorder="1" applyAlignment="1" applyProtection="1">
      <alignment horizontal="center" vertical="center" wrapText="1"/>
    </xf>
    <xf numFmtId="166" fontId="15" fillId="0" borderId="1" xfId="1" applyNumberFormat="1" applyFont="1" applyFill="1" applyBorder="1" applyAlignment="1" applyProtection="1">
      <alignment horizontal="center" vertical="center"/>
    </xf>
    <xf numFmtId="166" fontId="12" fillId="0" borderId="2" xfId="0" applyNumberFormat="1" applyFont="1" applyBorder="1" applyProtection="1"/>
    <xf numFmtId="166" fontId="12" fillId="0" borderId="1" xfId="0" applyNumberFormat="1" applyFont="1" applyBorder="1" applyProtection="1"/>
    <xf numFmtId="0" fontId="15" fillId="0" borderId="1" xfId="8" applyNumberFormat="1" applyFont="1" applyFill="1" applyBorder="1" applyAlignment="1" applyProtection="1">
      <alignment horizontal="center" vertical="center" wrapText="1"/>
    </xf>
    <xf numFmtId="3" fontId="15" fillId="0" borderId="1" xfId="9" applyNumberFormat="1" applyFont="1" applyFill="1" applyBorder="1" applyAlignment="1" applyProtection="1">
      <alignment horizontal="center" vertical="center" wrapText="1"/>
    </xf>
    <xf numFmtId="38" fontId="15" fillId="4" borderId="1" xfId="1" applyNumberFormat="1" applyFont="1" applyFill="1" applyBorder="1" applyAlignment="1" applyProtection="1">
      <alignment horizontal="center" vertical="center" wrapText="1"/>
    </xf>
    <xf numFmtId="0" fontId="15" fillId="0" borderId="1" xfId="2" applyNumberFormat="1" applyFont="1" applyFill="1" applyBorder="1" applyAlignment="1" applyProtection="1">
      <alignment horizontal="center" vertical="center" wrapText="1"/>
    </xf>
    <xf numFmtId="0" fontId="4" fillId="0" borderId="3" xfId="0" applyFont="1" applyBorder="1" applyAlignment="1" applyProtection="1">
      <alignment vertical="center"/>
    </xf>
    <xf numFmtId="0" fontId="4" fillId="0" borderId="7" xfId="0" applyFont="1" applyBorder="1" applyAlignment="1" applyProtection="1">
      <alignment vertical="center"/>
    </xf>
    <xf numFmtId="3" fontId="4" fillId="0" borderId="2" xfId="0" applyNumberFormat="1" applyFont="1" applyBorder="1" applyAlignment="1" applyProtection="1">
      <alignment vertical="center"/>
    </xf>
    <xf numFmtId="0" fontId="4" fillId="0" borderId="1" xfId="0" applyFont="1" applyBorder="1" applyAlignment="1" applyProtection="1">
      <alignment vertical="center"/>
    </xf>
    <xf numFmtId="0" fontId="3" fillId="7" borderId="3" xfId="0" applyFont="1" applyFill="1" applyBorder="1" applyAlignment="1" applyProtection="1"/>
    <xf numFmtId="0" fontId="3" fillId="7" borderId="7" xfId="0" applyFont="1" applyFill="1" applyBorder="1" applyAlignment="1" applyProtection="1"/>
    <xf numFmtId="0" fontId="18" fillId="2" borderId="1" xfId="4" applyNumberFormat="1" applyFont="1" applyFill="1" applyBorder="1" applyAlignment="1" applyProtection="1">
      <alignment horizontal="center" vertical="center" wrapText="1"/>
    </xf>
    <xf numFmtId="3" fontId="18" fillId="2" borderId="1" xfId="5" applyNumberFormat="1" applyFont="1" applyFill="1" applyBorder="1" applyAlignment="1" applyProtection="1">
      <alignment horizontal="right" vertical="center" wrapText="1"/>
    </xf>
    <xf numFmtId="3" fontId="4" fillId="2" borderId="2" xfId="0" applyNumberFormat="1" applyFont="1" applyFill="1" applyBorder="1" applyAlignment="1" applyProtection="1">
      <alignment vertical="center"/>
    </xf>
    <xf numFmtId="0" fontId="15" fillId="0" borderId="1" xfId="4" applyNumberFormat="1" applyFont="1" applyBorder="1" applyAlignment="1" applyProtection="1">
      <alignment horizontal="center" vertical="top" wrapText="1"/>
    </xf>
    <xf numFmtId="3" fontId="12" fillId="0" borderId="1" xfId="0" applyNumberFormat="1" applyFont="1" applyBorder="1" applyProtection="1"/>
    <xf numFmtId="3" fontId="12" fillId="0" borderId="2" xfId="0" applyNumberFormat="1" applyFont="1" applyBorder="1" applyProtection="1"/>
    <xf numFmtId="0" fontId="22" fillId="0" borderId="1" xfId="7" applyFont="1" applyFill="1" applyBorder="1" applyAlignment="1" applyProtection="1">
      <alignment horizontal="center" vertical="center" wrapText="1"/>
    </xf>
    <xf numFmtId="3" fontId="4" fillId="0" borderId="1" xfId="0" applyNumberFormat="1" applyFont="1" applyBorder="1" applyAlignment="1" applyProtection="1">
      <alignment vertical="center"/>
    </xf>
    <xf numFmtId="0" fontId="23" fillId="0" borderId="1" xfId="7" applyFont="1" applyFill="1" applyBorder="1" applyAlignment="1" applyProtection="1">
      <alignment horizontal="center" vertical="center" wrapText="1"/>
    </xf>
    <xf numFmtId="3" fontId="18" fillId="0" borderId="1" xfId="5" applyNumberFormat="1" applyFont="1" applyFill="1" applyBorder="1" applyAlignment="1" applyProtection="1">
      <alignment horizontal="right" vertical="center" wrapText="1"/>
    </xf>
    <xf numFmtId="3" fontId="4" fillId="0" borderId="2" xfId="0" applyNumberFormat="1" applyFont="1" applyBorder="1" applyProtection="1"/>
    <xf numFmtId="0" fontId="4" fillId="2" borderId="7" xfId="0" applyFont="1" applyFill="1" applyBorder="1" applyAlignment="1" applyProtection="1">
      <alignment vertical="center"/>
    </xf>
    <xf numFmtId="0" fontId="4" fillId="2" borderId="1" xfId="0" applyFont="1" applyFill="1" applyBorder="1" applyAlignment="1" applyProtection="1">
      <alignment vertical="center"/>
    </xf>
    <xf numFmtId="0" fontId="31" fillId="2" borderId="1" xfId="0" applyFont="1" applyFill="1" applyBorder="1" applyProtection="1"/>
    <xf numFmtId="0" fontId="4" fillId="2" borderId="3" xfId="0" applyFont="1" applyFill="1" applyBorder="1" applyAlignment="1" applyProtection="1"/>
    <xf numFmtId="0" fontId="4" fillId="2" borderId="7" xfId="0" applyFont="1" applyFill="1" applyBorder="1" applyAlignment="1" applyProtection="1"/>
    <xf numFmtId="3" fontId="4" fillId="2" borderId="2" xfId="0" applyNumberFormat="1" applyFont="1" applyFill="1" applyBorder="1" applyProtection="1"/>
    <xf numFmtId="0" fontId="30" fillId="2" borderId="1" xfId="0" applyFont="1" applyFill="1" applyBorder="1" applyProtection="1"/>
    <xf numFmtId="0" fontId="31" fillId="0" borderId="0" xfId="0" applyFont="1" applyProtection="1"/>
    <xf numFmtId="0" fontId="15" fillId="0" borderId="0" xfId="0" applyFont="1" applyFill="1" applyAlignment="1" applyProtection="1">
      <alignment vertical="center" wrapText="1"/>
      <protection locked="0"/>
    </xf>
    <xf numFmtId="168" fontId="33" fillId="0" borderId="1" xfId="0" applyNumberFormat="1" applyFont="1" applyFill="1" applyBorder="1" applyAlignment="1" applyProtection="1">
      <alignment horizontal="center" vertical="center"/>
      <protection locked="0"/>
    </xf>
    <xf numFmtId="0" fontId="4" fillId="7" borderId="3" xfId="0" applyFont="1" applyFill="1" applyBorder="1" applyAlignment="1" applyProtection="1">
      <protection locked="0"/>
    </xf>
    <xf numFmtId="0" fontId="0" fillId="0" borderId="0" xfId="0" applyProtection="1">
      <protection locked="0"/>
    </xf>
    <xf numFmtId="0" fontId="12" fillId="5" borderId="1" xfId="3" applyFont="1" applyFill="1" applyBorder="1" applyAlignment="1" applyProtection="1">
      <alignment horizontal="center" vertical="center"/>
      <protection locked="0"/>
    </xf>
    <xf numFmtId="0" fontId="15" fillId="0" borderId="1" xfId="3" applyFont="1" applyFill="1" applyBorder="1" applyAlignment="1" applyProtection="1">
      <alignment horizontal="center" vertical="center"/>
      <protection locked="0"/>
    </xf>
    <xf numFmtId="0" fontId="15" fillId="0" borderId="1" xfId="3" applyFont="1" applyFill="1" applyBorder="1" applyAlignment="1" applyProtection="1">
      <alignment vertical="center" wrapText="1"/>
      <protection locked="0"/>
    </xf>
    <xf numFmtId="0" fontId="15" fillId="0" borderId="1" xfId="3" applyFont="1" applyFill="1" applyBorder="1" applyAlignment="1" applyProtection="1">
      <alignment horizontal="center" vertical="center" wrapText="1"/>
      <protection locked="0"/>
    </xf>
    <xf numFmtId="0" fontId="12" fillId="0" borderId="1" xfId="3" applyFont="1" applyFill="1" applyBorder="1" applyAlignment="1" applyProtection="1">
      <alignment horizontal="center" vertical="center"/>
      <protection locked="0"/>
    </xf>
    <xf numFmtId="0" fontId="12" fillId="0" borderId="1" xfId="3" applyFont="1" applyFill="1" applyBorder="1" applyAlignment="1" applyProtection="1">
      <alignment vertical="center" wrapText="1"/>
      <protection locked="0"/>
    </xf>
    <xf numFmtId="0" fontId="12" fillId="0" borderId="1" xfId="3" applyFont="1" applyFill="1" applyBorder="1" applyAlignment="1" applyProtection="1">
      <alignment horizontal="center" vertical="center" wrapText="1"/>
      <protection locked="0"/>
    </xf>
    <xf numFmtId="0" fontId="15" fillId="0" borderId="1" xfId="0" applyFont="1" applyBorder="1" applyAlignment="1" applyProtection="1">
      <alignment vertical="top"/>
      <protection locked="0"/>
    </xf>
    <xf numFmtId="0" fontId="15" fillId="0" borderId="1" xfId="0" applyFont="1" applyBorder="1" applyAlignment="1" applyProtection="1">
      <alignment vertical="top" wrapText="1"/>
      <protection locked="0"/>
    </xf>
    <xf numFmtId="0" fontId="16" fillId="7" borderId="3" xfId="3" applyFont="1" applyFill="1" applyBorder="1" applyAlignment="1" applyProtection="1">
      <alignment vertical="center"/>
      <protection locked="0"/>
    </xf>
    <xf numFmtId="0" fontId="4" fillId="5" borderId="1" xfId="0" applyFont="1" applyFill="1" applyBorder="1" applyAlignment="1" applyProtection="1">
      <alignment horizontal="center" vertical="center"/>
      <protection locked="0"/>
    </xf>
    <xf numFmtId="0" fontId="4" fillId="5" borderId="1" xfId="0" applyFont="1" applyFill="1" applyBorder="1" applyAlignment="1" applyProtection="1">
      <alignment horizontal="left" vertical="center" wrapText="1"/>
      <protection locked="0"/>
    </xf>
    <xf numFmtId="0" fontId="12" fillId="5" borderId="1"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0" borderId="1" xfId="0" applyFont="1" applyBorder="1" applyAlignment="1" applyProtection="1">
      <alignment vertical="center" wrapText="1"/>
      <protection locked="0"/>
    </xf>
    <xf numFmtId="0" fontId="12" fillId="0" borderId="1" xfId="0" applyFont="1" applyFill="1" applyBorder="1" applyAlignment="1" applyProtection="1">
      <alignment horizontal="center" vertical="center"/>
      <protection locked="0"/>
    </xf>
    <xf numFmtId="0" fontId="15" fillId="0" borderId="1" xfId="0" applyFont="1" applyFill="1" applyBorder="1" applyAlignment="1" applyProtection="1">
      <alignment vertical="center" wrapText="1"/>
      <protection locked="0"/>
    </xf>
    <xf numFmtId="0" fontId="4" fillId="5" borderId="1" xfId="0" applyFont="1" applyFill="1" applyBorder="1" applyAlignment="1" applyProtection="1">
      <alignment vertical="center" wrapText="1"/>
      <protection locked="0"/>
    </xf>
    <xf numFmtId="0" fontId="27" fillId="0" borderId="0" xfId="0" applyFont="1" applyProtection="1">
      <protection locked="0"/>
    </xf>
    <xf numFmtId="0" fontId="18" fillId="4" borderId="1" xfId="0" applyFont="1" applyFill="1" applyBorder="1" applyAlignment="1" applyProtection="1">
      <alignment horizontal="center" vertical="center" wrapText="1"/>
      <protection locked="0"/>
    </xf>
    <xf numFmtId="0" fontId="18" fillId="4" borderId="1" xfId="0" applyFont="1" applyFill="1" applyBorder="1" applyAlignment="1" applyProtection="1">
      <alignment horizontal="left" vertical="center" wrapText="1"/>
      <protection locked="0"/>
    </xf>
    <xf numFmtId="0" fontId="4" fillId="4" borderId="1" xfId="0" applyFont="1" applyFill="1" applyBorder="1" applyAlignment="1" applyProtection="1">
      <alignment horizontal="center" vertical="center" wrapText="1"/>
      <protection locked="0"/>
    </xf>
    <xf numFmtId="0" fontId="15" fillId="4" borderId="1" xfId="7"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7"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left" vertical="center" wrapText="1"/>
      <protection locked="0"/>
    </xf>
    <xf numFmtId="0" fontId="18" fillId="0" borderId="1" xfId="15" applyNumberFormat="1" applyFont="1" applyFill="1" applyBorder="1" applyAlignment="1" applyProtection="1">
      <alignment horizontal="center" vertical="center" wrapText="1"/>
      <protection locked="0"/>
    </xf>
    <xf numFmtId="0" fontId="18" fillId="0" borderId="1" xfId="15" applyFont="1" applyFill="1" applyBorder="1" applyAlignment="1" applyProtection="1">
      <alignment horizontal="left" vertical="center" wrapText="1"/>
      <protection locked="0"/>
    </xf>
    <xf numFmtId="0" fontId="0" fillId="0" borderId="0" xfId="0" applyFont="1" applyProtection="1">
      <protection locked="0"/>
    </xf>
    <xf numFmtId="0" fontId="32" fillId="2" borderId="1" xfId="0" applyFont="1" applyFill="1" applyBorder="1" applyAlignment="1" applyProtection="1">
      <alignment horizontal="center" vertical="center" wrapText="1"/>
    </xf>
    <xf numFmtId="0" fontId="4" fillId="7" borderId="3" xfId="0" applyFont="1" applyFill="1" applyBorder="1" applyAlignment="1" applyProtection="1"/>
    <xf numFmtId="0" fontId="4" fillId="7" borderId="7" xfId="0" applyFont="1" applyFill="1" applyBorder="1" applyAlignment="1" applyProtection="1"/>
    <xf numFmtId="0" fontId="16" fillId="7" borderId="1" xfId="0" applyFont="1" applyFill="1" applyBorder="1" applyAlignment="1" applyProtection="1">
      <alignment vertical="center"/>
    </xf>
    <xf numFmtId="0" fontId="4" fillId="5" borderId="1" xfId="3" applyFont="1" applyFill="1" applyBorder="1" applyAlignment="1" applyProtection="1">
      <alignment horizontal="center" vertical="center"/>
    </xf>
    <xf numFmtId="3" fontId="4" fillId="5" borderId="1" xfId="3" applyNumberFormat="1" applyFont="1" applyFill="1" applyBorder="1" applyAlignment="1" applyProtection="1">
      <alignment vertical="center"/>
    </xf>
    <xf numFmtId="0" fontId="31" fillId="0" borderId="1" xfId="0" applyFont="1" applyFill="1" applyBorder="1" applyProtection="1"/>
    <xf numFmtId="0" fontId="15" fillId="0" borderId="1" xfId="3" applyFont="1" applyFill="1" applyBorder="1" applyAlignment="1" applyProtection="1">
      <alignment horizontal="center" vertical="center" wrapText="1"/>
    </xf>
    <xf numFmtId="3" fontId="15" fillId="0" borderId="1" xfId="1" applyNumberFormat="1" applyFont="1" applyFill="1" applyBorder="1" applyAlignment="1" applyProtection="1">
      <alignment vertical="center"/>
    </xf>
    <xf numFmtId="3" fontId="15" fillId="0" borderId="1" xfId="3" applyNumberFormat="1" applyFont="1" applyFill="1" applyBorder="1" applyAlignment="1" applyProtection="1">
      <alignment vertical="center"/>
    </xf>
    <xf numFmtId="0" fontId="12" fillId="0" borderId="1" xfId="3" applyFont="1" applyFill="1" applyBorder="1" applyAlignment="1" applyProtection="1">
      <alignment horizontal="center" vertical="center"/>
    </xf>
    <xf numFmtId="3" fontId="12" fillId="0" borderId="1" xfId="1" applyNumberFormat="1" applyFont="1" applyFill="1" applyBorder="1" applyAlignment="1" applyProtection="1">
      <alignment vertical="center"/>
    </xf>
    <xf numFmtId="3" fontId="12" fillId="0" borderId="1" xfId="3" applyNumberFormat="1" applyFont="1" applyFill="1" applyBorder="1" applyAlignment="1" applyProtection="1">
      <alignment vertical="center"/>
    </xf>
    <xf numFmtId="0" fontId="12" fillId="0" borderId="1" xfId="3" applyFont="1" applyFill="1" applyBorder="1" applyAlignment="1" applyProtection="1">
      <alignment horizontal="center" vertical="center" wrapText="1"/>
    </xf>
    <xf numFmtId="3" fontId="15" fillId="0" borderId="1" xfId="0" applyNumberFormat="1" applyFont="1" applyBorder="1" applyAlignment="1" applyProtection="1">
      <alignment horizontal="center" vertical="top" wrapText="1"/>
    </xf>
    <xf numFmtId="0" fontId="18" fillId="2" borderId="3" xfId="3" applyFont="1" applyFill="1" applyBorder="1" applyAlignment="1" applyProtection="1">
      <alignment vertical="center"/>
    </xf>
    <xf numFmtId="0" fontId="18" fillId="2" borderId="7" xfId="3" applyFont="1" applyFill="1" applyBorder="1" applyAlignment="1" applyProtection="1">
      <alignment vertical="center"/>
    </xf>
    <xf numFmtId="3" fontId="18" fillId="2" borderId="1" xfId="3" applyNumberFormat="1" applyFont="1" applyFill="1" applyBorder="1" applyAlignment="1" applyProtection="1">
      <alignment vertical="center"/>
    </xf>
    <xf numFmtId="0" fontId="16" fillId="7" borderId="3" xfId="3" applyFont="1" applyFill="1" applyBorder="1" applyAlignment="1" applyProtection="1">
      <alignment vertical="center"/>
    </xf>
    <xf numFmtId="0" fontId="16" fillId="7" borderId="7" xfId="3" applyFont="1" applyFill="1" applyBorder="1" applyAlignment="1" applyProtection="1">
      <alignment vertical="center"/>
    </xf>
    <xf numFmtId="0" fontId="4" fillId="5" borderId="1" xfId="0" applyFont="1" applyFill="1" applyBorder="1" applyAlignment="1" applyProtection="1">
      <alignment horizontal="center" vertical="center"/>
    </xf>
    <xf numFmtId="3" fontId="4" fillId="5" borderId="1" xfId="14" applyNumberFormat="1" applyFont="1" applyFill="1" applyBorder="1" applyAlignment="1" applyProtection="1">
      <alignment horizontal="right" vertical="center"/>
    </xf>
    <xf numFmtId="0" fontId="12" fillId="0" borderId="1" xfId="0" applyFont="1" applyBorder="1" applyAlignment="1" applyProtection="1">
      <alignment horizontal="center" vertical="center"/>
    </xf>
    <xf numFmtId="3" fontId="12" fillId="0" borderId="1" xfId="0" applyNumberFormat="1" applyFont="1" applyFill="1" applyBorder="1" applyAlignment="1" applyProtection="1">
      <alignment horizontal="right" vertical="center" wrapText="1"/>
    </xf>
    <xf numFmtId="3" fontId="12" fillId="0" borderId="1" xfId="1" applyNumberFormat="1" applyFont="1" applyBorder="1" applyAlignment="1" applyProtection="1">
      <alignment horizontal="right" vertical="center"/>
    </xf>
    <xf numFmtId="3" fontId="12" fillId="0" borderId="1" xfId="1" applyNumberFormat="1" applyFont="1" applyFill="1" applyBorder="1" applyAlignment="1" applyProtection="1">
      <alignment horizontal="right" vertical="center"/>
    </xf>
    <xf numFmtId="3" fontId="4" fillId="5" borderId="1" xfId="1" applyNumberFormat="1" applyFont="1" applyFill="1" applyBorder="1" applyAlignment="1" applyProtection="1">
      <alignment horizontal="right" vertical="center"/>
    </xf>
    <xf numFmtId="3" fontId="4" fillId="2" borderId="1" xfId="0" applyNumberFormat="1" applyFont="1" applyFill="1" applyBorder="1" applyAlignment="1" applyProtection="1">
      <alignment vertical="center"/>
    </xf>
    <xf numFmtId="0" fontId="18" fillId="4" borderId="1" xfId="7" applyFont="1" applyFill="1" applyBorder="1" applyAlignment="1" applyProtection="1">
      <alignment horizontal="center" vertical="center" wrapText="1"/>
    </xf>
    <xf numFmtId="3" fontId="18" fillId="4" borderId="1" xfId="5" applyNumberFormat="1" applyFont="1" applyFill="1" applyBorder="1" applyAlignment="1" applyProtection="1">
      <alignment horizontal="right" vertical="center" wrapText="1"/>
    </xf>
    <xf numFmtId="4" fontId="15" fillId="0" borderId="1" xfId="4" applyNumberFormat="1" applyFont="1" applyBorder="1" applyAlignment="1" applyProtection="1">
      <alignment vertical="top" wrapText="1"/>
    </xf>
    <xf numFmtId="0" fontId="18" fillId="0" borderId="1" xfId="4" applyNumberFormat="1" applyFont="1" applyBorder="1" applyAlignment="1" applyProtection="1">
      <alignment horizontal="center" vertical="top" wrapText="1"/>
    </xf>
    <xf numFmtId="4" fontId="18" fillId="0" borderId="1" xfId="4" applyNumberFormat="1" applyFont="1" applyBorder="1" applyAlignment="1" applyProtection="1">
      <alignment vertical="top" wrapText="1"/>
    </xf>
    <xf numFmtId="0" fontId="18" fillId="0" borderId="1" xfId="7" applyFont="1" applyFill="1" applyBorder="1" applyAlignment="1" applyProtection="1">
      <alignment horizontal="center" vertical="center" wrapText="1"/>
    </xf>
    <xf numFmtId="0" fontId="15" fillId="0" borderId="1" xfId="7" applyFont="1" applyFill="1" applyBorder="1" applyAlignment="1" applyProtection="1">
      <alignment horizontal="center" vertical="center" wrapText="1"/>
    </xf>
    <xf numFmtId="3" fontId="15" fillId="0" borderId="1" xfId="5" applyNumberFormat="1" applyFont="1" applyFill="1" applyBorder="1" applyAlignment="1" applyProtection="1">
      <alignment horizontal="right" vertical="center" wrapText="1"/>
    </xf>
    <xf numFmtId="0" fontId="4" fillId="2" borderId="3" xfId="0" applyFont="1" applyFill="1" applyBorder="1" applyAlignment="1" applyProtection="1">
      <alignment vertical="center"/>
    </xf>
    <xf numFmtId="0" fontId="0" fillId="0" borderId="0" xfId="0" applyProtection="1"/>
    <xf numFmtId="0" fontId="25" fillId="0" borderId="0" xfId="3" applyFont="1" applyProtection="1">
      <protection locked="0"/>
    </xf>
    <xf numFmtId="0" fontId="25" fillId="0" borderId="0" xfId="3" applyFont="1" applyAlignment="1" applyProtection="1">
      <alignment horizontal="center" vertical="center"/>
      <protection locked="0"/>
    </xf>
    <xf numFmtId="0" fontId="25" fillId="0" borderId="0" xfId="3" applyFont="1" applyAlignment="1" applyProtection="1">
      <alignment horizontal="center"/>
      <protection locked="0"/>
    </xf>
    <xf numFmtId="0" fontId="9" fillId="4" borderId="1" xfId="0" applyFont="1" applyFill="1" applyBorder="1" applyAlignment="1" applyProtection="1">
      <alignment horizontal="center" vertical="center" wrapText="1"/>
      <protection locked="0"/>
    </xf>
    <xf numFmtId="0" fontId="9" fillId="4" borderId="1" xfId="0" applyFont="1" applyFill="1" applyBorder="1" applyAlignment="1" applyProtection="1">
      <alignment vertical="center" wrapText="1"/>
      <protection locked="0"/>
    </xf>
    <xf numFmtId="0" fontId="23" fillId="4" borderId="1" xfId="7" applyFont="1" applyFill="1" applyBorder="1" applyAlignment="1" applyProtection="1">
      <alignment horizontal="center" vertical="center" wrapText="1"/>
      <protection locked="0"/>
    </xf>
    <xf numFmtId="0" fontId="12" fillId="4" borderId="1" xfId="0" applyFont="1" applyFill="1" applyBorder="1" applyAlignment="1" applyProtection="1">
      <alignment horizontal="center" vertical="center" wrapText="1"/>
      <protection locked="0"/>
    </xf>
    <xf numFmtId="0" fontId="18" fillId="4" borderId="1" xfId="4" applyNumberFormat="1" applyFont="1" applyFill="1" applyBorder="1" applyAlignment="1" applyProtection="1">
      <alignment horizontal="center" vertical="center" wrapText="1"/>
      <protection locked="0"/>
    </xf>
    <xf numFmtId="0" fontId="15" fillId="4" borderId="1" xfId="4" applyNumberFormat="1" applyFont="1" applyFill="1" applyBorder="1" applyAlignment="1" applyProtection="1">
      <alignment horizontal="center" vertical="top" wrapText="1"/>
      <protection locked="0"/>
    </xf>
    <xf numFmtId="0" fontId="18" fillId="4" borderId="1" xfId="4" applyNumberFormat="1" applyFont="1" applyFill="1" applyBorder="1" applyAlignment="1" applyProtection="1">
      <alignment horizontal="center" vertical="top" wrapText="1"/>
      <protection locked="0"/>
    </xf>
    <xf numFmtId="0" fontId="4" fillId="7" borderId="2" xfId="0" applyFont="1" applyFill="1" applyBorder="1" applyAlignment="1" applyProtection="1">
      <alignment vertical="center"/>
      <protection locked="0"/>
    </xf>
    <xf numFmtId="0" fontId="2" fillId="0" borderId="0" xfId="0" applyFont="1" applyAlignment="1" applyProtection="1">
      <alignment vertical="center"/>
      <protection locked="0"/>
    </xf>
    <xf numFmtId="0" fontId="15" fillId="4" borderId="1" xfId="3" applyFont="1" applyFill="1" applyBorder="1" applyAlignment="1" applyProtection="1">
      <alignment horizontal="center" vertical="center"/>
      <protection locked="0"/>
    </xf>
    <xf numFmtId="0" fontId="15" fillId="4" borderId="1" xfId="3" applyFont="1" applyFill="1" applyBorder="1" applyAlignment="1" applyProtection="1">
      <alignment vertical="center" wrapText="1"/>
      <protection locked="0"/>
    </xf>
    <xf numFmtId="0" fontId="15" fillId="4" borderId="1" xfId="3" applyFont="1" applyFill="1" applyBorder="1" applyAlignment="1" applyProtection="1">
      <alignment horizontal="center" vertical="center" wrapText="1"/>
      <protection locked="0"/>
    </xf>
    <xf numFmtId="0" fontId="15" fillId="4" borderId="1" xfId="3" applyFont="1" applyFill="1" applyBorder="1" applyAlignment="1" applyProtection="1">
      <alignment vertical="center"/>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wrapText="1"/>
      <protection locked="0"/>
    </xf>
    <xf numFmtId="0" fontId="12" fillId="0" borderId="1" xfId="0" applyFont="1" applyFill="1" applyBorder="1" applyAlignment="1" applyProtection="1">
      <alignment wrapText="1"/>
      <protection locked="0"/>
    </xf>
    <xf numFmtId="0" fontId="4" fillId="0" borderId="1" xfId="0" applyFont="1" applyFill="1" applyBorder="1" applyAlignment="1" applyProtection="1">
      <alignment vertical="center" wrapText="1"/>
      <protection locked="0"/>
    </xf>
    <xf numFmtId="0" fontId="4" fillId="0" borderId="6" xfId="0" applyFont="1" applyBorder="1" applyAlignment="1" applyProtection="1">
      <alignment horizontal="center" vertical="center"/>
      <protection locked="0"/>
    </xf>
    <xf numFmtId="0" fontId="4" fillId="0" borderId="1" xfId="0" applyFont="1" applyBorder="1" applyAlignment="1" applyProtection="1">
      <alignment vertical="center" wrapText="1"/>
      <protection locked="0"/>
    </xf>
    <xf numFmtId="0" fontId="4" fillId="0" borderId="1" xfId="0" applyFont="1" applyBorder="1" applyAlignment="1" applyProtection="1">
      <alignment horizontal="center" vertical="center"/>
      <protection locked="0"/>
    </xf>
    <xf numFmtId="0" fontId="15" fillId="4" borderId="1" xfId="0" applyFont="1" applyFill="1" applyBorder="1" applyAlignment="1" applyProtection="1">
      <alignment horizontal="center" vertical="center" wrapText="1"/>
      <protection locked="0"/>
    </xf>
    <xf numFmtId="0" fontId="15" fillId="4" borderId="1" xfId="0" quotePrefix="1" applyFont="1" applyFill="1" applyBorder="1" applyAlignment="1" applyProtection="1">
      <alignment horizontal="left" vertical="center" wrapText="1"/>
      <protection locked="0"/>
    </xf>
    <xf numFmtId="0" fontId="4" fillId="0" borderId="1" xfId="0" applyFont="1" applyBorder="1" applyAlignment="1" applyProtection="1">
      <alignment wrapText="1"/>
      <protection locked="0"/>
    </xf>
    <xf numFmtId="0" fontId="4" fillId="0" borderId="1" xfId="0" applyFont="1" applyBorder="1" applyAlignment="1" applyProtection="1">
      <alignment horizontal="center" vertical="center" wrapText="1"/>
      <protection locked="0"/>
    </xf>
    <xf numFmtId="0" fontId="12" fillId="0" borderId="1" xfId="0" applyFont="1" applyBorder="1" applyAlignment="1" applyProtection="1">
      <alignment wrapText="1"/>
      <protection locked="0"/>
    </xf>
    <xf numFmtId="0" fontId="29" fillId="4" borderId="1" xfId="0" applyFont="1" applyFill="1" applyBorder="1" applyAlignment="1" applyProtection="1">
      <alignment horizontal="left" vertical="center" wrapText="1"/>
      <protection locked="0"/>
    </xf>
    <xf numFmtId="0" fontId="15" fillId="4" borderId="1" xfId="0" applyFont="1" applyFill="1" applyBorder="1" applyAlignment="1" applyProtection="1">
      <alignment vertical="center" wrapText="1"/>
      <protection locked="0"/>
    </xf>
    <xf numFmtId="0" fontId="18" fillId="4" borderId="1" xfId="0" applyFont="1" applyFill="1" applyBorder="1" applyAlignment="1" applyProtection="1">
      <alignment vertical="center" wrapText="1"/>
      <protection locked="0"/>
    </xf>
    <xf numFmtId="0" fontId="4" fillId="4" borderId="1" xfId="0" applyFont="1" applyFill="1" applyBorder="1" applyAlignment="1" applyProtection="1">
      <alignment vertical="center" wrapText="1"/>
      <protection locked="0"/>
    </xf>
    <xf numFmtId="0" fontId="4" fillId="0" borderId="0" xfId="0" applyFont="1" applyProtection="1">
      <protection locked="0"/>
    </xf>
    <xf numFmtId="0" fontId="16" fillId="0" borderId="0" xfId="0" applyFont="1" applyAlignment="1" applyProtection="1">
      <alignment vertical="center"/>
    </xf>
    <xf numFmtId="3" fontId="25" fillId="0" borderId="0" xfId="3" applyNumberFormat="1" applyFont="1" applyProtection="1"/>
    <xf numFmtId="0" fontId="0" fillId="7" borderId="0" xfId="0" applyFill="1" applyProtection="1"/>
    <xf numFmtId="0" fontId="9" fillId="4" borderId="1" xfId="0" applyFont="1" applyFill="1" applyBorder="1" applyAlignment="1" applyProtection="1">
      <alignment horizontal="center" vertical="center" wrapText="1"/>
    </xf>
    <xf numFmtId="3" fontId="9" fillId="4" borderId="1" xfId="1" applyNumberFormat="1" applyFont="1" applyFill="1" applyBorder="1" applyAlignment="1" applyProtection="1">
      <alignment horizontal="right" vertical="center" wrapText="1"/>
    </xf>
    <xf numFmtId="3" fontId="4" fillId="4" borderId="1" xfId="0" applyNumberFormat="1" applyFont="1" applyFill="1" applyBorder="1" applyAlignment="1" applyProtection="1">
      <alignment vertical="center"/>
    </xf>
    <xf numFmtId="3" fontId="12" fillId="4" borderId="1" xfId="0" applyNumberFormat="1" applyFont="1" applyFill="1" applyBorder="1" applyProtection="1"/>
    <xf numFmtId="3" fontId="4" fillId="4" borderId="1" xfId="0" applyNumberFormat="1" applyFont="1" applyFill="1" applyBorder="1" applyProtection="1"/>
    <xf numFmtId="3" fontId="4" fillId="4" borderId="1" xfId="0" applyNumberFormat="1" applyFont="1" applyFill="1" applyBorder="1" applyAlignment="1" applyProtection="1">
      <alignment horizontal="center" vertical="center"/>
    </xf>
    <xf numFmtId="166" fontId="12" fillId="7" borderId="1" xfId="0" applyNumberFormat="1" applyFont="1" applyFill="1" applyBorder="1" applyProtection="1"/>
    <xf numFmtId="3" fontId="18" fillId="5" borderId="1" xfId="3" applyNumberFormat="1" applyFont="1" applyFill="1" applyBorder="1" applyAlignment="1" applyProtection="1">
      <alignment vertical="center"/>
    </xf>
    <xf numFmtId="0" fontId="15" fillId="4" borderId="1" xfId="3" applyFont="1" applyFill="1" applyBorder="1" applyAlignment="1" applyProtection="1">
      <alignment horizontal="center" vertical="center" wrapText="1"/>
    </xf>
    <xf numFmtId="3" fontId="15" fillId="4" borderId="1" xfId="3" applyNumberFormat="1" applyFont="1" applyFill="1" applyBorder="1" applyAlignment="1" applyProtection="1">
      <alignment vertical="center"/>
    </xf>
    <xf numFmtId="0" fontId="4" fillId="0" borderId="1" xfId="0" applyFont="1" applyFill="1" applyBorder="1" applyAlignment="1" applyProtection="1">
      <alignment horizontal="center" vertical="center"/>
    </xf>
    <xf numFmtId="3" fontId="4" fillId="0" borderId="1" xfId="0" applyNumberFormat="1" applyFont="1" applyFill="1" applyBorder="1" applyAlignment="1" applyProtection="1">
      <alignment horizontal="right" vertical="center"/>
    </xf>
    <xf numFmtId="0" fontId="12" fillId="0" borderId="1" xfId="0" applyFont="1" applyFill="1" applyBorder="1" applyAlignment="1" applyProtection="1">
      <alignment horizontal="center" vertical="center"/>
    </xf>
    <xf numFmtId="3" fontId="12" fillId="0" borderId="1" xfId="0" applyNumberFormat="1" applyFont="1" applyFill="1" applyBorder="1" applyAlignment="1" applyProtection="1">
      <alignment horizontal="right" vertical="center"/>
    </xf>
    <xf numFmtId="0" fontId="4" fillId="0" borderId="1" xfId="0" applyFont="1" applyBorder="1" applyAlignment="1" applyProtection="1">
      <alignment horizontal="center" vertical="center"/>
    </xf>
    <xf numFmtId="166" fontId="4" fillId="0" borderId="1" xfId="1" applyNumberFormat="1" applyFont="1" applyBorder="1" applyAlignment="1" applyProtection="1">
      <alignment vertical="center"/>
    </xf>
    <xf numFmtId="0" fontId="18" fillId="4" borderId="1" xfId="0" applyFont="1" applyFill="1" applyBorder="1" applyAlignment="1" applyProtection="1">
      <alignment horizontal="center" vertical="center" wrapText="1"/>
    </xf>
    <xf numFmtId="3" fontId="18" fillId="4" borderId="1" xfId="16" applyNumberFormat="1" applyFont="1" applyFill="1" applyBorder="1" applyAlignment="1" applyProtection="1">
      <alignment horizontal="right" vertical="center" wrapText="1"/>
    </xf>
    <xf numFmtId="3" fontId="4" fillId="0" borderId="1" xfId="0" applyNumberFormat="1" applyFont="1" applyBorder="1" applyAlignment="1" applyProtection="1">
      <alignment horizontal="right" vertical="center"/>
    </xf>
    <xf numFmtId="3" fontId="18" fillId="4" borderId="1" xfId="1" applyNumberFormat="1" applyFont="1" applyFill="1" applyBorder="1" applyAlignment="1" applyProtection="1">
      <alignment horizontal="right" vertical="center" wrapText="1"/>
    </xf>
    <xf numFmtId="3" fontId="4" fillId="0" borderId="1" xfId="1" applyNumberFormat="1" applyFont="1" applyBorder="1" applyAlignment="1" applyProtection="1">
      <alignment horizontal="right" vertical="center"/>
    </xf>
    <xf numFmtId="0" fontId="4" fillId="3" borderId="7" xfId="0" applyFont="1" applyFill="1" applyBorder="1" applyAlignment="1" applyProtection="1">
      <alignment vertical="center"/>
    </xf>
    <xf numFmtId="3" fontId="4" fillId="3" borderId="1" xfId="0" applyNumberFormat="1" applyFont="1" applyFill="1" applyBorder="1" applyAlignment="1" applyProtection="1">
      <alignment vertical="center"/>
    </xf>
    <xf numFmtId="0" fontId="12" fillId="2" borderId="2" xfId="0" applyFont="1" applyFill="1" applyBorder="1" applyAlignment="1">
      <alignment horizontal="center"/>
    </xf>
    <xf numFmtId="0" fontId="12" fillId="2" borderId="7" xfId="0" applyFont="1" applyFill="1" applyBorder="1" applyAlignment="1">
      <alignment horizontal="center"/>
    </xf>
    <xf numFmtId="0" fontId="4" fillId="5" borderId="1" xfId="0" applyFont="1" applyFill="1" applyBorder="1" applyAlignment="1">
      <alignment horizontal="center"/>
    </xf>
    <xf numFmtId="0" fontId="12" fillId="0" borderId="1" xfId="0" applyFont="1" applyBorder="1" applyAlignment="1">
      <alignment horizontal="center" vertical="center"/>
    </xf>
    <xf numFmtId="0" fontId="4" fillId="0" borderId="1" xfId="0" applyFont="1" applyBorder="1" applyAlignment="1">
      <alignment horizontal="center" vertical="center"/>
    </xf>
    <xf numFmtId="0" fontId="12" fillId="0" borderId="6" xfId="0" applyFont="1" applyBorder="1" applyAlignment="1">
      <alignment horizontal="center" vertical="center"/>
    </xf>
    <xf numFmtId="0" fontId="12" fillId="0" borderId="5" xfId="0" applyFont="1" applyBorder="1" applyAlignment="1">
      <alignment horizontal="center" vertical="center"/>
    </xf>
    <xf numFmtId="0" fontId="12" fillId="0" borderId="8" xfId="0" applyFont="1" applyBorder="1" applyAlignment="1">
      <alignment horizontal="center" vertical="center"/>
    </xf>
    <xf numFmtId="0" fontId="4" fillId="2" borderId="2" xfId="0" applyFont="1" applyFill="1" applyBorder="1" applyAlignment="1" applyProtection="1">
      <alignment horizontal="center"/>
      <protection locked="0"/>
    </xf>
    <xf numFmtId="0" fontId="4" fillId="2" borderId="3" xfId="0" applyFont="1" applyFill="1" applyBorder="1" applyAlignment="1" applyProtection="1">
      <alignment horizontal="center"/>
      <protection locked="0"/>
    </xf>
    <xf numFmtId="0" fontId="15" fillId="0" borderId="0" xfId="0" applyFont="1" applyAlignment="1" applyProtection="1">
      <alignment horizontal="center" vertical="center" wrapText="1"/>
      <protection locked="0"/>
    </xf>
    <xf numFmtId="0" fontId="18" fillId="0" borderId="0" xfId="0" applyFont="1" applyAlignment="1" applyProtection="1">
      <alignment horizontal="center" vertical="center" wrapText="1"/>
    </xf>
    <xf numFmtId="0" fontId="16" fillId="0" borderId="4" xfId="0" applyFont="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2" borderId="2" xfId="0" applyFont="1" applyFill="1" applyBorder="1" applyAlignment="1" applyProtection="1">
      <alignment horizontal="center" vertical="center"/>
      <protection locked="0"/>
    </xf>
    <xf numFmtId="0" fontId="4" fillId="2" borderId="3" xfId="0" applyFont="1" applyFill="1" applyBorder="1" applyAlignment="1" applyProtection="1">
      <alignment horizontal="center" vertical="center"/>
      <protection locked="0"/>
    </xf>
    <xf numFmtId="0" fontId="3" fillId="7" borderId="3" xfId="0" applyFont="1" applyFill="1" applyBorder="1" applyAlignment="1" applyProtection="1">
      <alignment horizontal="center"/>
      <protection locked="0"/>
    </xf>
    <xf numFmtId="0" fontId="18" fillId="2" borderId="2" xfId="3" applyFont="1" applyFill="1" applyBorder="1" applyAlignment="1" applyProtection="1">
      <alignment horizontal="center" vertical="center"/>
      <protection locked="0"/>
    </xf>
    <xf numFmtId="0" fontId="18" fillId="2" borderId="3" xfId="3" applyFont="1" applyFill="1" applyBorder="1" applyAlignment="1" applyProtection="1">
      <alignment horizontal="center" vertical="center"/>
      <protection locked="0"/>
    </xf>
    <xf numFmtId="0" fontId="4" fillId="7" borderId="2" xfId="0" applyFont="1" applyFill="1" applyBorder="1" applyAlignment="1" applyProtection="1">
      <alignment horizontal="center" vertical="center"/>
      <protection locked="0"/>
    </xf>
    <xf numFmtId="0" fontId="4" fillId="7" borderId="3" xfId="0" applyFont="1" applyFill="1" applyBorder="1" applyAlignment="1" applyProtection="1">
      <alignment horizontal="center" vertical="center"/>
      <protection locked="0"/>
    </xf>
    <xf numFmtId="0" fontId="4" fillId="3" borderId="2" xfId="0" applyFont="1" applyFill="1" applyBorder="1" applyAlignment="1" applyProtection="1">
      <alignment horizontal="center" vertical="center"/>
      <protection locked="0"/>
    </xf>
    <xf numFmtId="0" fontId="4" fillId="3" borderId="3" xfId="0" applyFont="1" applyFill="1" applyBorder="1" applyAlignment="1" applyProtection="1">
      <alignment horizontal="center" vertical="center"/>
      <protection locked="0"/>
    </xf>
    <xf numFmtId="0" fontId="16" fillId="0" borderId="0" xfId="0" applyFont="1" applyAlignment="1" applyProtection="1">
      <alignment horizontal="center" vertical="center"/>
      <protection locked="0"/>
    </xf>
  </cellXfs>
  <cellStyles count="17">
    <cellStyle name="Comma" xfId="1" builtinId="3"/>
    <cellStyle name="Comma [0]" xfId="2" builtinId="6"/>
    <cellStyle name="Comma 10 3" xfId="5"/>
    <cellStyle name="Comma 14" xfId="16"/>
    <cellStyle name="Comma 2 2 2" xfId="14"/>
    <cellStyle name="Ledger 17 x 11 in 2" xfId="4"/>
    <cellStyle name="Normal" xfId="0" builtinId="0"/>
    <cellStyle name="Normal 13 2" xfId="6"/>
    <cellStyle name="Normal 2" xfId="3"/>
    <cellStyle name="Normal 2 2 2 2 2 2 2 2 2" xfId="7"/>
    <cellStyle name="Normal 28" xfId="15"/>
    <cellStyle name="Normal_211005 _ツール　問い合せ(Add)" xfId="9"/>
    <cellStyle name="Normal_Bao_gia_Honda_Mydinh (Hoan xa) 2 2" xfId="11"/>
    <cellStyle name="Normal_BP Equipment for Hoan Xa 06-jan-2006_BP Equipment for DLR 01 Mar 2007" xfId="8"/>
    <cellStyle name="Normal_BP Equipment for Hoan Xa 06-jan-2006_BP Equipment for training center 16 Feb 2006" xfId="10"/>
    <cellStyle name="Normal_GR-Danang" xfId="12"/>
    <cellStyle name="標準_251005_TC設備_工具リスト_Equiment &amp; Tool list" xfId="13"/>
  </cellStyles>
  <dxfs count="2">
    <dxf>
      <fill>
        <patternFill>
          <bgColor indexed="41"/>
        </patternFill>
      </fill>
    </dxf>
    <dxf>
      <font>
        <condense val="0"/>
        <extend val="0"/>
        <color indexed="10"/>
      </font>
      <fill>
        <patternFill>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emf"/><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144</xdr:row>
      <xdr:rowOff>0</xdr:rowOff>
    </xdr:from>
    <xdr:to>
      <xdr:col>10</xdr:col>
      <xdr:colOff>0</xdr:colOff>
      <xdr:row>144</xdr:row>
      <xdr:rowOff>38100</xdr:rowOff>
    </xdr:to>
    <xdr:pic>
      <xdr:nvPicPr>
        <xdr:cNvPr id="2" name="Picture 7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36404550"/>
          <a:ext cx="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144</xdr:row>
      <xdr:rowOff>0</xdr:rowOff>
    </xdr:from>
    <xdr:to>
      <xdr:col>10</xdr:col>
      <xdr:colOff>0</xdr:colOff>
      <xdr:row>144</xdr:row>
      <xdr:rowOff>28575</xdr:rowOff>
    </xdr:to>
    <xdr:pic>
      <xdr:nvPicPr>
        <xdr:cNvPr id="3" name="Picture 53" descr="RA 150A Orbital Sand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48450" y="364045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144</xdr:row>
      <xdr:rowOff>0</xdr:rowOff>
    </xdr:from>
    <xdr:to>
      <xdr:col>10</xdr:col>
      <xdr:colOff>9525</xdr:colOff>
      <xdr:row>144</xdr:row>
      <xdr:rowOff>57150</xdr:rowOff>
    </xdr:to>
    <xdr:pic>
      <xdr:nvPicPr>
        <xdr:cNvPr id="4" name="Picture 77" descr="RA 150A Orbital Sande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648450" y="36404550"/>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158</xdr:row>
      <xdr:rowOff>0</xdr:rowOff>
    </xdr:from>
    <xdr:to>
      <xdr:col>10</xdr:col>
      <xdr:colOff>0</xdr:colOff>
      <xdr:row>158</xdr:row>
      <xdr:rowOff>28575</xdr:rowOff>
    </xdr:to>
    <xdr:pic>
      <xdr:nvPicPr>
        <xdr:cNvPr id="5" name="Picture 7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3920490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158</xdr:row>
      <xdr:rowOff>0</xdr:rowOff>
    </xdr:from>
    <xdr:to>
      <xdr:col>10</xdr:col>
      <xdr:colOff>0</xdr:colOff>
      <xdr:row>158</xdr:row>
      <xdr:rowOff>9525</xdr:rowOff>
    </xdr:to>
    <xdr:pic>
      <xdr:nvPicPr>
        <xdr:cNvPr id="6" name="Picture 53" descr="RA 150A Orbital Sand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48450" y="3920490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158</xdr:row>
      <xdr:rowOff>0</xdr:rowOff>
    </xdr:from>
    <xdr:to>
      <xdr:col>10</xdr:col>
      <xdr:colOff>0</xdr:colOff>
      <xdr:row>158</xdr:row>
      <xdr:rowOff>76200</xdr:rowOff>
    </xdr:to>
    <xdr:pic>
      <xdr:nvPicPr>
        <xdr:cNvPr id="7" name="Picture 77" descr="RA 150A Orbital Sand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48450" y="3920490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158</xdr:row>
      <xdr:rowOff>0</xdr:rowOff>
    </xdr:from>
    <xdr:to>
      <xdr:col>10</xdr:col>
      <xdr:colOff>76200</xdr:colOff>
      <xdr:row>158</xdr:row>
      <xdr:rowOff>0</xdr:rowOff>
    </xdr:to>
    <xdr:pic>
      <xdr:nvPicPr>
        <xdr:cNvPr id="8" name="Picture 14" descr="P1050788"/>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48450" y="3920490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159</xdr:row>
      <xdr:rowOff>114300</xdr:rowOff>
    </xdr:from>
    <xdr:to>
      <xdr:col>10</xdr:col>
      <xdr:colOff>0</xdr:colOff>
      <xdr:row>159</xdr:row>
      <xdr:rowOff>161925</xdr:rowOff>
    </xdr:to>
    <xdr:pic>
      <xdr:nvPicPr>
        <xdr:cNvPr id="9" name="Picture 58" descr="onebox"/>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648450" y="395192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713170</xdr:colOff>
      <xdr:row>0</xdr:row>
      <xdr:rowOff>579663</xdr:rowOff>
    </xdr:from>
    <xdr:to>
      <xdr:col>12</xdr:col>
      <xdr:colOff>235324</xdr:colOff>
      <xdr:row>0</xdr:row>
      <xdr:rowOff>582706</xdr:rowOff>
    </xdr:to>
    <xdr:cxnSp macro="">
      <xdr:nvCxnSpPr>
        <xdr:cNvPr id="10" name="Straight Connector 9"/>
        <xdr:cNvCxnSpPr/>
      </xdr:nvCxnSpPr>
      <xdr:spPr>
        <a:xfrm>
          <a:off x="10148523" y="579663"/>
          <a:ext cx="1830566" cy="304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918882</xdr:colOff>
      <xdr:row>0</xdr:row>
      <xdr:rowOff>672353</xdr:rowOff>
    </xdr:from>
    <xdr:to>
      <xdr:col>1</xdr:col>
      <xdr:colOff>1759323</xdr:colOff>
      <xdr:row>0</xdr:row>
      <xdr:rowOff>672353</xdr:rowOff>
    </xdr:to>
    <xdr:cxnSp macro="">
      <xdr:nvCxnSpPr>
        <xdr:cNvPr id="14" name="Straight Connector 13"/>
        <xdr:cNvCxnSpPr/>
      </xdr:nvCxnSpPr>
      <xdr:spPr>
        <a:xfrm>
          <a:off x="1524000" y="672353"/>
          <a:ext cx="8404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881259</xdr:colOff>
      <xdr:row>0</xdr:row>
      <xdr:rowOff>571500</xdr:rowOff>
    </xdr:from>
    <xdr:to>
      <xdr:col>13</xdr:col>
      <xdr:colOff>336177</xdr:colOff>
      <xdr:row>0</xdr:row>
      <xdr:rowOff>579663</xdr:rowOff>
    </xdr:to>
    <xdr:cxnSp macro="">
      <xdr:nvCxnSpPr>
        <xdr:cNvPr id="2" name="Straight Connector 1"/>
        <xdr:cNvCxnSpPr/>
      </xdr:nvCxnSpPr>
      <xdr:spPr>
        <a:xfrm flipV="1">
          <a:off x="10092494" y="571500"/>
          <a:ext cx="1942624" cy="816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918882</xdr:colOff>
      <xdr:row>0</xdr:row>
      <xdr:rowOff>672353</xdr:rowOff>
    </xdr:from>
    <xdr:to>
      <xdr:col>1</xdr:col>
      <xdr:colOff>1759323</xdr:colOff>
      <xdr:row>0</xdr:row>
      <xdr:rowOff>672353</xdr:rowOff>
    </xdr:to>
    <xdr:cxnSp macro="">
      <xdr:nvCxnSpPr>
        <xdr:cNvPr id="3" name="Straight Connector 2"/>
        <xdr:cNvCxnSpPr/>
      </xdr:nvCxnSpPr>
      <xdr:spPr>
        <a:xfrm>
          <a:off x="1528482" y="672353"/>
          <a:ext cx="8404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713170</xdr:colOff>
      <xdr:row>0</xdr:row>
      <xdr:rowOff>579663</xdr:rowOff>
    </xdr:from>
    <xdr:to>
      <xdr:col>12</xdr:col>
      <xdr:colOff>235324</xdr:colOff>
      <xdr:row>0</xdr:row>
      <xdr:rowOff>582706</xdr:rowOff>
    </xdr:to>
    <xdr:cxnSp macro="">
      <xdr:nvCxnSpPr>
        <xdr:cNvPr id="4" name="Straight Connector 3"/>
        <xdr:cNvCxnSpPr/>
      </xdr:nvCxnSpPr>
      <xdr:spPr>
        <a:xfrm>
          <a:off x="10161970" y="579663"/>
          <a:ext cx="1827204" cy="304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918882</xdr:colOff>
      <xdr:row>0</xdr:row>
      <xdr:rowOff>672353</xdr:rowOff>
    </xdr:from>
    <xdr:to>
      <xdr:col>1</xdr:col>
      <xdr:colOff>1759323</xdr:colOff>
      <xdr:row>0</xdr:row>
      <xdr:rowOff>672353</xdr:rowOff>
    </xdr:to>
    <xdr:cxnSp macro="">
      <xdr:nvCxnSpPr>
        <xdr:cNvPr id="5" name="Straight Connector 4"/>
        <xdr:cNvCxnSpPr/>
      </xdr:nvCxnSpPr>
      <xdr:spPr>
        <a:xfrm>
          <a:off x="1528482" y="672353"/>
          <a:ext cx="8404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C12" sqref="C12"/>
    </sheetView>
  </sheetViews>
  <sheetFormatPr defaultRowHeight="14.25"/>
  <cols>
    <col min="1" max="1" width="15" customWidth="1"/>
    <col min="2" max="2" width="29.875" customWidth="1"/>
    <col min="3" max="3" width="18.375" customWidth="1"/>
  </cols>
  <sheetData>
    <row r="1" spans="1:3" ht="18" customHeight="1">
      <c r="A1" s="333" t="s">
        <v>807</v>
      </c>
      <c r="B1" s="333"/>
      <c r="C1" s="333"/>
    </row>
    <row r="2" spans="1:3" ht="15.75">
      <c r="A2" s="334" t="s">
        <v>808</v>
      </c>
      <c r="B2" s="2" t="s">
        <v>818</v>
      </c>
      <c r="C2" s="1">
        <f>'Năm 2018'!L73</f>
        <v>13694050000</v>
      </c>
    </row>
    <row r="3" spans="1:3" ht="15.75">
      <c r="A3" s="335"/>
      <c r="B3" s="2" t="s">
        <v>819</v>
      </c>
      <c r="C3" s="1">
        <f>'Năm 2018'!L202</f>
        <v>30202761000</v>
      </c>
    </row>
    <row r="4" spans="1:3" ht="15.75">
      <c r="A4" s="336"/>
      <c r="B4" s="2" t="s">
        <v>816</v>
      </c>
      <c r="C4" s="1">
        <f>'Năm 2018'!L360</f>
        <v>19947000000</v>
      </c>
    </row>
    <row r="5" spans="1:3" ht="15.75">
      <c r="A5" s="329" t="s">
        <v>811</v>
      </c>
      <c r="B5" s="330"/>
      <c r="C5" s="3">
        <f>SUM(C2:C4)</f>
        <v>63843811000</v>
      </c>
    </row>
    <row r="6" spans="1:3" ht="15.75">
      <c r="A6" s="332" t="s">
        <v>812</v>
      </c>
      <c r="B6" s="2" t="s">
        <v>809</v>
      </c>
      <c r="C6" s="1">
        <f>'Năm 2019'!M53</f>
        <v>22513165800</v>
      </c>
    </row>
    <row r="7" spans="1:3" ht="15.75">
      <c r="A7" s="332"/>
      <c r="B7" s="2" t="s">
        <v>810</v>
      </c>
      <c r="C7" s="1">
        <f>'Năm 2019'!M82</f>
        <v>26310362000</v>
      </c>
    </row>
    <row r="8" spans="1:3" ht="15.75">
      <c r="A8" s="332"/>
      <c r="B8" s="2" t="s">
        <v>815</v>
      </c>
      <c r="C8" s="1">
        <f>'Năm 2019'!M158</f>
        <v>21283691669.387756</v>
      </c>
    </row>
    <row r="9" spans="1:3" ht="15.75">
      <c r="A9" s="329" t="s">
        <v>813</v>
      </c>
      <c r="B9" s="330"/>
      <c r="C9" s="3">
        <f>SUM(C6:C8)</f>
        <v>70107219469.387756</v>
      </c>
    </row>
    <row r="10" spans="1:3" ht="15.75">
      <c r="A10" s="334" t="s">
        <v>814</v>
      </c>
      <c r="B10" s="2" t="s">
        <v>816</v>
      </c>
      <c r="C10" s="1">
        <f>'Năm 2020'!L161</f>
        <v>7008161560.9123421</v>
      </c>
    </row>
    <row r="11" spans="1:3" ht="15.75">
      <c r="A11" s="335"/>
      <c r="B11" s="2" t="s">
        <v>819</v>
      </c>
      <c r="C11" s="1">
        <f>'Năm 2020'!L173</f>
        <v>17953000000</v>
      </c>
    </row>
    <row r="12" spans="1:3" ht="15.75">
      <c r="A12" s="336"/>
      <c r="B12" s="2" t="s">
        <v>810</v>
      </c>
      <c r="C12" s="1">
        <f>'Năm 2020'!L285</f>
        <v>20248200669.69989</v>
      </c>
    </row>
    <row r="13" spans="1:3" ht="15.75">
      <c r="A13" s="329" t="s">
        <v>817</v>
      </c>
      <c r="B13" s="330"/>
      <c r="C13" s="3">
        <f>SUM(C10:C12)</f>
        <v>45209362230.612228</v>
      </c>
    </row>
    <row r="14" spans="1:3" ht="15.75">
      <c r="A14" s="331" t="s">
        <v>171</v>
      </c>
      <c r="B14" s="331"/>
      <c r="C14" s="4">
        <f>SUM(C5,C9,C13)</f>
        <v>179160392700</v>
      </c>
    </row>
  </sheetData>
  <mergeCells count="8">
    <mergeCell ref="A13:B13"/>
    <mergeCell ref="A14:B14"/>
    <mergeCell ref="A6:A8"/>
    <mergeCell ref="A1:C1"/>
    <mergeCell ref="A2:A4"/>
    <mergeCell ref="A5:B5"/>
    <mergeCell ref="A9:B9"/>
    <mergeCell ref="A10:A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1"/>
  <sheetViews>
    <sheetView tabSelected="1" zoomScale="85" zoomScaleNormal="85" workbookViewId="0">
      <selection activeCell="H73" sqref="H73"/>
    </sheetView>
  </sheetViews>
  <sheetFormatPr defaultColWidth="9.125" defaultRowHeight="15"/>
  <cols>
    <col min="1" max="1" width="9.125" style="14"/>
    <col min="2" max="2" width="48.625" style="14" customWidth="1"/>
    <col min="3" max="3" width="13.75" style="14" customWidth="1"/>
    <col min="4" max="4" width="10.625" style="14" customWidth="1"/>
    <col min="5" max="5" width="7.625" style="105" customWidth="1"/>
    <col min="6" max="6" width="7.25" style="105" customWidth="1"/>
    <col min="7" max="7" width="12.25" style="106" customWidth="1"/>
    <col min="8" max="8" width="9.125" style="107" customWidth="1"/>
    <col min="9" max="9" width="10.375" style="106" customWidth="1"/>
    <col min="10" max="10" width="13" style="197" customWidth="1"/>
    <col min="11" max="11" width="16.375" style="197" customWidth="1"/>
    <col min="12" max="12" width="18.125" style="197" customWidth="1"/>
    <col min="13" max="13" width="26.375" style="197" customWidth="1"/>
    <col min="14" max="16384" width="9.125" style="14"/>
  </cols>
  <sheetData>
    <row r="1" spans="1:15" s="5" customFormat="1" ht="54.75" customHeight="1">
      <c r="A1" s="339" t="s">
        <v>820</v>
      </c>
      <c r="B1" s="339"/>
      <c r="G1" s="6"/>
      <c r="H1" s="7"/>
      <c r="I1" s="6"/>
      <c r="J1" s="340" t="s">
        <v>821</v>
      </c>
      <c r="K1" s="340"/>
      <c r="L1" s="340"/>
      <c r="M1" s="340"/>
      <c r="N1" s="8"/>
      <c r="O1" s="8"/>
    </row>
    <row r="2" spans="1:15" s="10" customFormat="1" ht="39" customHeight="1">
      <c r="A2" s="341" t="s">
        <v>88</v>
      </c>
      <c r="B2" s="341"/>
      <c r="C2" s="341"/>
      <c r="D2" s="341"/>
      <c r="E2" s="341"/>
      <c r="F2" s="341"/>
      <c r="G2" s="341"/>
      <c r="H2" s="341"/>
      <c r="I2" s="341"/>
      <c r="J2" s="111"/>
      <c r="K2" s="111"/>
      <c r="L2" s="111"/>
      <c r="M2" s="111"/>
      <c r="N2" s="9"/>
      <c r="O2" s="9"/>
    </row>
    <row r="3" spans="1:15" ht="160.5" customHeight="1">
      <c r="A3" s="11" t="s">
        <v>0</v>
      </c>
      <c r="B3" s="12" t="s">
        <v>1</v>
      </c>
      <c r="C3" s="12" t="s">
        <v>2</v>
      </c>
      <c r="D3" s="12" t="s">
        <v>3</v>
      </c>
      <c r="E3" s="11" t="s">
        <v>4</v>
      </c>
      <c r="F3" s="12" t="s">
        <v>825</v>
      </c>
      <c r="G3" s="12" t="s">
        <v>822</v>
      </c>
      <c r="H3" s="13" t="s">
        <v>823</v>
      </c>
      <c r="I3" s="12" t="s">
        <v>826</v>
      </c>
      <c r="J3" s="112" t="s">
        <v>828</v>
      </c>
      <c r="K3" s="113" t="s">
        <v>6</v>
      </c>
      <c r="L3" s="114" t="s">
        <v>7</v>
      </c>
      <c r="M3" s="115" t="s">
        <v>824</v>
      </c>
    </row>
    <row r="4" spans="1:15">
      <c r="A4" s="15">
        <v>-1</v>
      </c>
      <c r="B4" s="15">
        <v>-2</v>
      </c>
      <c r="C4" s="15">
        <v>-3</v>
      </c>
      <c r="D4" s="15">
        <v>-4</v>
      </c>
      <c r="E4" s="15">
        <v>-5</v>
      </c>
      <c r="F4" s="15">
        <v>-6</v>
      </c>
      <c r="G4" s="15">
        <v>-7</v>
      </c>
      <c r="H4" s="16">
        <v>-8</v>
      </c>
      <c r="I4" s="15">
        <v>-9</v>
      </c>
      <c r="J4" s="116" t="s">
        <v>827</v>
      </c>
      <c r="K4" s="116">
        <v>-11</v>
      </c>
      <c r="L4" s="117">
        <v>-12</v>
      </c>
      <c r="M4" s="116">
        <v>-13</v>
      </c>
    </row>
    <row r="5" spans="1:15" ht="25.5" customHeight="1">
      <c r="A5" s="108" t="s">
        <v>89</v>
      </c>
      <c r="B5" s="108"/>
      <c r="C5" s="108"/>
      <c r="D5" s="108"/>
      <c r="E5" s="108"/>
      <c r="F5" s="108"/>
      <c r="G5" s="108"/>
      <c r="H5" s="108"/>
      <c r="I5" s="108"/>
      <c r="J5" s="118"/>
      <c r="K5" s="118"/>
      <c r="L5" s="119"/>
      <c r="M5" s="120"/>
    </row>
    <row r="6" spans="1:15" ht="37.5">
      <c r="A6" s="17">
        <v>1</v>
      </c>
      <c r="B6" s="18" t="s">
        <v>8</v>
      </c>
      <c r="C6" s="19" t="s">
        <v>9</v>
      </c>
      <c r="D6" s="17" t="s">
        <v>10</v>
      </c>
      <c r="E6" s="20" t="s">
        <v>11</v>
      </c>
      <c r="F6" s="17"/>
      <c r="G6" s="17"/>
      <c r="H6" s="21">
        <v>0</v>
      </c>
      <c r="I6" s="17"/>
      <c r="J6" s="121">
        <v>10</v>
      </c>
      <c r="K6" s="122">
        <v>206885000</v>
      </c>
      <c r="L6" s="123">
        <f>K6*J6</f>
        <v>2068850000</v>
      </c>
      <c r="M6" s="124"/>
    </row>
    <row r="7" spans="1:15" ht="33">
      <c r="A7" s="22"/>
      <c r="B7" s="23" t="s">
        <v>12</v>
      </c>
      <c r="C7" s="24"/>
      <c r="D7" s="25"/>
      <c r="E7" s="26"/>
      <c r="F7" s="27"/>
      <c r="G7" s="17"/>
      <c r="H7" s="21"/>
      <c r="I7" s="17"/>
      <c r="J7" s="125"/>
      <c r="K7" s="126"/>
      <c r="L7" s="127"/>
      <c r="M7" s="124"/>
    </row>
    <row r="8" spans="1:15" ht="18.75">
      <c r="A8" s="22"/>
      <c r="B8" s="23" t="s">
        <v>13</v>
      </c>
      <c r="C8" s="24"/>
      <c r="D8" s="25"/>
      <c r="E8" s="26"/>
      <c r="F8" s="27"/>
      <c r="G8" s="17"/>
      <c r="H8" s="21"/>
      <c r="I8" s="17"/>
      <c r="J8" s="125"/>
      <c r="K8" s="126"/>
      <c r="L8" s="127"/>
      <c r="M8" s="124"/>
    </row>
    <row r="9" spans="1:15" ht="18.75">
      <c r="A9" s="22"/>
      <c r="B9" s="23" t="s">
        <v>14</v>
      </c>
      <c r="C9" s="24"/>
      <c r="D9" s="25"/>
      <c r="E9" s="26"/>
      <c r="F9" s="27"/>
      <c r="G9" s="17"/>
      <c r="H9" s="21"/>
      <c r="I9" s="17"/>
      <c r="J9" s="125"/>
      <c r="K9" s="126"/>
      <c r="L9" s="127"/>
      <c r="M9" s="124"/>
    </row>
    <row r="10" spans="1:15" ht="33">
      <c r="A10" s="22"/>
      <c r="B10" s="23" t="s">
        <v>15</v>
      </c>
      <c r="C10" s="24"/>
      <c r="D10" s="25"/>
      <c r="E10" s="26"/>
      <c r="F10" s="27"/>
      <c r="G10" s="17"/>
      <c r="H10" s="21"/>
      <c r="I10" s="17"/>
      <c r="J10" s="125"/>
      <c r="K10" s="126"/>
      <c r="L10" s="127"/>
      <c r="M10" s="124"/>
    </row>
    <row r="11" spans="1:15" ht="18.75">
      <c r="A11" s="22"/>
      <c r="B11" s="23" t="s">
        <v>16</v>
      </c>
      <c r="C11" s="24"/>
      <c r="D11" s="25"/>
      <c r="E11" s="26"/>
      <c r="F11" s="27"/>
      <c r="G11" s="17"/>
      <c r="H11" s="21"/>
      <c r="I11" s="17"/>
      <c r="J11" s="125"/>
      <c r="K11" s="126"/>
      <c r="L11" s="127"/>
      <c r="M11" s="124"/>
    </row>
    <row r="12" spans="1:15" ht="18.75">
      <c r="A12" s="22"/>
      <c r="B12" s="23" t="s">
        <v>17</v>
      </c>
      <c r="C12" s="24"/>
      <c r="D12" s="25"/>
      <c r="E12" s="26"/>
      <c r="F12" s="27"/>
      <c r="G12" s="17"/>
      <c r="H12" s="21"/>
      <c r="I12" s="17"/>
      <c r="J12" s="125"/>
      <c r="K12" s="126"/>
      <c r="L12" s="127"/>
      <c r="M12" s="124"/>
    </row>
    <row r="13" spans="1:15" ht="33">
      <c r="A13" s="22"/>
      <c r="B13" s="23" t="s">
        <v>18</v>
      </c>
      <c r="C13" s="17"/>
      <c r="D13" s="27"/>
      <c r="E13" s="26"/>
      <c r="F13" s="27"/>
      <c r="G13" s="17"/>
      <c r="H13" s="21"/>
      <c r="I13" s="17"/>
      <c r="J13" s="128"/>
      <c r="K13" s="122"/>
      <c r="L13" s="129"/>
      <c r="M13" s="124"/>
    </row>
    <row r="14" spans="1:15" ht="18.75">
      <c r="A14" s="22"/>
      <c r="B14" s="23" t="s">
        <v>19</v>
      </c>
      <c r="C14" s="17"/>
      <c r="D14" s="27"/>
      <c r="E14" s="26"/>
      <c r="F14" s="27"/>
      <c r="G14" s="17"/>
      <c r="H14" s="21"/>
      <c r="I14" s="17"/>
      <c r="J14" s="128"/>
      <c r="K14" s="122"/>
      <c r="L14" s="129"/>
      <c r="M14" s="124"/>
    </row>
    <row r="15" spans="1:15" ht="37.5">
      <c r="A15" s="17" t="s">
        <v>20</v>
      </c>
      <c r="B15" s="18" t="s">
        <v>21</v>
      </c>
      <c r="C15" s="19" t="s">
        <v>22</v>
      </c>
      <c r="D15" s="27" t="s">
        <v>10</v>
      </c>
      <c r="E15" s="26" t="s">
        <v>11</v>
      </c>
      <c r="F15" s="27"/>
      <c r="G15" s="17"/>
      <c r="H15" s="21">
        <v>0</v>
      </c>
      <c r="I15" s="17"/>
      <c r="J15" s="128">
        <v>10</v>
      </c>
      <c r="K15" s="130">
        <v>115000000</v>
      </c>
      <c r="L15" s="123">
        <f>K15*J15</f>
        <v>1150000000</v>
      </c>
      <c r="M15" s="124"/>
    </row>
    <row r="16" spans="1:15" ht="33">
      <c r="A16" s="22"/>
      <c r="B16" s="28" t="s">
        <v>23</v>
      </c>
      <c r="C16" s="24"/>
      <c r="D16" s="25"/>
      <c r="E16" s="26"/>
      <c r="F16" s="27"/>
      <c r="G16" s="17"/>
      <c r="H16" s="21"/>
      <c r="I16" s="17"/>
      <c r="J16" s="125"/>
      <c r="K16" s="131"/>
      <c r="L16" s="132"/>
      <c r="M16" s="124"/>
    </row>
    <row r="17" spans="1:13" ht="33">
      <c r="A17" s="22"/>
      <c r="B17" s="28" t="s">
        <v>24</v>
      </c>
      <c r="C17" s="24"/>
      <c r="D17" s="25"/>
      <c r="E17" s="26"/>
      <c r="F17" s="27"/>
      <c r="G17" s="17"/>
      <c r="H17" s="21"/>
      <c r="I17" s="17"/>
      <c r="J17" s="125"/>
      <c r="K17" s="131"/>
      <c r="L17" s="132"/>
      <c r="M17" s="124"/>
    </row>
    <row r="18" spans="1:13" ht="18.75">
      <c r="A18" s="22"/>
      <c r="B18" s="28" t="s">
        <v>25</v>
      </c>
      <c r="C18" s="24"/>
      <c r="D18" s="25"/>
      <c r="E18" s="26"/>
      <c r="F18" s="27"/>
      <c r="G18" s="17"/>
      <c r="H18" s="21"/>
      <c r="I18" s="17"/>
      <c r="J18" s="125"/>
      <c r="K18" s="131"/>
      <c r="L18" s="132"/>
      <c r="M18" s="124"/>
    </row>
    <row r="19" spans="1:13" ht="33">
      <c r="A19" s="22"/>
      <c r="B19" s="28" t="s">
        <v>26</v>
      </c>
      <c r="C19" s="24"/>
      <c r="D19" s="25"/>
      <c r="E19" s="26"/>
      <c r="F19" s="27"/>
      <c r="G19" s="17"/>
      <c r="H19" s="21"/>
      <c r="I19" s="17"/>
      <c r="J19" s="125"/>
      <c r="K19" s="131"/>
      <c r="L19" s="132"/>
      <c r="M19" s="124"/>
    </row>
    <row r="20" spans="1:13" ht="18.75">
      <c r="A20" s="22"/>
      <c r="B20" s="28" t="s">
        <v>27</v>
      </c>
      <c r="C20" s="24"/>
      <c r="D20" s="25"/>
      <c r="E20" s="26"/>
      <c r="F20" s="27"/>
      <c r="G20" s="17"/>
      <c r="H20" s="21"/>
      <c r="I20" s="17"/>
      <c r="J20" s="125"/>
      <c r="K20" s="131"/>
      <c r="L20" s="132"/>
      <c r="M20" s="124"/>
    </row>
    <row r="21" spans="1:13" ht="18.75">
      <c r="A21" s="22"/>
      <c r="B21" s="28" t="s">
        <v>14</v>
      </c>
      <c r="C21" s="24"/>
      <c r="D21" s="25"/>
      <c r="E21" s="26"/>
      <c r="F21" s="27"/>
      <c r="G21" s="17"/>
      <c r="H21" s="21"/>
      <c r="I21" s="17"/>
      <c r="J21" s="125"/>
      <c r="K21" s="131"/>
      <c r="L21" s="132"/>
      <c r="M21" s="124"/>
    </row>
    <row r="22" spans="1:13" ht="18.75">
      <c r="A22" s="22"/>
      <c r="B22" s="28" t="s">
        <v>28</v>
      </c>
      <c r="C22" s="24"/>
      <c r="D22" s="25"/>
      <c r="E22" s="26"/>
      <c r="F22" s="27"/>
      <c r="G22" s="17"/>
      <c r="H22" s="21"/>
      <c r="I22" s="17"/>
      <c r="J22" s="125"/>
      <c r="K22" s="131"/>
      <c r="L22" s="132"/>
      <c r="M22" s="124"/>
    </row>
    <row r="23" spans="1:13" ht="33">
      <c r="A23" s="22"/>
      <c r="B23" s="28" t="s">
        <v>29</v>
      </c>
      <c r="C23" s="24"/>
      <c r="D23" s="25"/>
      <c r="E23" s="26"/>
      <c r="F23" s="27"/>
      <c r="G23" s="17"/>
      <c r="H23" s="21"/>
      <c r="I23" s="17"/>
      <c r="J23" s="125"/>
      <c r="K23" s="131"/>
      <c r="L23" s="132"/>
      <c r="M23" s="124"/>
    </row>
    <row r="24" spans="1:13" ht="18.75">
      <c r="A24" s="22"/>
      <c r="B24" s="28" t="s">
        <v>30</v>
      </c>
      <c r="C24" s="24"/>
      <c r="D24" s="25"/>
      <c r="E24" s="26"/>
      <c r="F24" s="27"/>
      <c r="G24" s="17"/>
      <c r="H24" s="21"/>
      <c r="I24" s="17"/>
      <c r="J24" s="125"/>
      <c r="K24" s="131"/>
      <c r="L24" s="132"/>
      <c r="M24" s="124"/>
    </row>
    <row r="25" spans="1:13" ht="18.75">
      <c r="A25" s="22"/>
      <c r="B25" s="28" t="s">
        <v>31</v>
      </c>
      <c r="C25" s="24"/>
      <c r="D25" s="25"/>
      <c r="E25" s="26"/>
      <c r="F25" s="27"/>
      <c r="G25" s="17"/>
      <c r="H25" s="21"/>
      <c r="I25" s="17"/>
      <c r="J25" s="125"/>
      <c r="K25" s="131"/>
      <c r="L25" s="132"/>
      <c r="M25" s="124"/>
    </row>
    <row r="26" spans="1:13" ht="33">
      <c r="A26" s="22"/>
      <c r="B26" s="28" t="s">
        <v>32</v>
      </c>
      <c r="C26" s="24"/>
      <c r="D26" s="25"/>
      <c r="E26" s="26"/>
      <c r="F26" s="27"/>
      <c r="G26" s="17"/>
      <c r="H26" s="21"/>
      <c r="I26" s="17"/>
      <c r="J26" s="125"/>
      <c r="K26" s="131"/>
      <c r="L26" s="132"/>
      <c r="M26" s="124"/>
    </row>
    <row r="27" spans="1:13" ht="33">
      <c r="A27" s="22"/>
      <c r="B27" s="28" t="s">
        <v>33</v>
      </c>
      <c r="C27" s="24"/>
      <c r="D27" s="25"/>
      <c r="E27" s="26"/>
      <c r="F27" s="27"/>
      <c r="G27" s="17"/>
      <c r="H27" s="21"/>
      <c r="I27" s="17"/>
      <c r="J27" s="125"/>
      <c r="K27" s="131"/>
      <c r="L27" s="132"/>
      <c r="M27" s="124"/>
    </row>
    <row r="28" spans="1:13" ht="33">
      <c r="A28" s="22"/>
      <c r="B28" s="28" t="s">
        <v>34</v>
      </c>
      <c r="C28" s="24"/>
      <c r="D28" s="25"/>
      <c r="E28" s="26"/>
      <c r="F28" s="27"/>
      <c r="G28" s="17"/>
      <c r="H28" s="21"/>
      <c r="I28" s="17"/>
      <c r="J28" s="125"/>
      <c r="K28" s="131"/>
      <c r="L28" s="132"/>
      <c r="M28" s="124"/>
    </row>
    <row r="29" spans="1:13" ht="18.75">
      <c r="A29" s="22"/>
      <c r="B29" s="28" t="s">
        <v>35</v>
      </c>
      <c r="C29" s="24"/>
      <c r="D29" s="25"/>
      <c r="E29" s="26"/>
      <c r="F29" s="27"/>
      <c r="G29" s="17"/>
      <c r="H29" s="21"/>
      <c r="I29" s="17"/>
      <c r="J29" s="125"/>
      <c r="K29" s="131"/>
      <c r="L29" s="132"/>
      <c r="M29" s="124"/>
    </row>
    <row r="30" spans="1:13" ht="18.75">
      <c r="A30" s="17">
        <v>3</v>
      </c>
      <c r="B30" s="18" t="s">
        <v>36</v>
      </c>
      <c r="C30" s="17" t="s">
        <v>37</v>
      </c>
      <c r="D30" s="27" t="s">
        <v>10</v>
      </c>
      <c r="E30" s="26" t="s">
        <v>11</v>
      </c>
      <c r="F30" s="27"/>
      <c r="G30" s="17"/>
      <c r="H30" s="21">
        <v>0</v>
      </c>
      <c r="I30" s="17"/>
      <c r="J30" s="128">
        <v>4</v>
      </c>
      <c r="K30" s="130">
        <v>770000000</v>
      </c>
      <c r="L30" s="123">
        <f>K30*J30</f>
        <v>3080000000</v>
      </c>
      <c r="M30" s="124"/>
    </row>
    <row r="31" spans="1:13" ht="33">
      <c r="A31" s="22"/>
      <c r="B31" s="28" t="s">
        <v>38</v>
      </c>
      <c r="C31" s="24"/>
      <c r="D31" s="25"/>
      <c r="E31" s="26"/>
      <c r="F31" s="27"/>
      <c r="G31" s="17"/>
      <c r="H31" s="21"/>
      <c r="I31" s="17"/>
      <c r="J31" s="125"/>
      <c r="K31" s="131"/>
      <c r="L31" s="132"/>
      <c r="M31" s="124"/>
    </row>
    <row r="32" spans="1:13" ht="33">
      <c r="A32" s="22"/>
      <c r="B32" s="28" t="s">
        <v>39</v>
      </c>
      <c r="C32" s="24"/>
      <c r="D32" s="25"/>
      <c r="E32" s="26"/>
      <c r="F32" s="27"/>
      <c r="G32" s="17"/>
      <c r="H32" s="21"/>
      <c r="I32" s="17"/>
      <c r="J32" s="125"/>
      <c r="K32" s="131"/>
      <c r="L32" s="132"/>
      <c r="M32" s="124"/>
    </row>
    <row r="33" spans="1:13" ht="18.75">
      <c r="A33" s="22"/>
      <c r="B33" s="28" t="s">
        <v>40</v>
      </c>
      <c r="C33" s="24"/>
      <c r="D33" s="25"/>
      <c r="E33" s="26"/>
      <c r="F33" s="27"/>
      <c r="G33" s="17"/>
      <c r="H33" s="21"/>
      <c r="I33" s="17"/>
      <c r="J33" s="125"/>
      <c r="K33" s="131"/>
      <c r="L33" s="132"/>
      <c r="M33" s="124"/>
    </row>
    <row r="34" spans="1:13" ht="18.75">
      <c r="A34" s="22"/>
      <c r="B34" s="28" t="s">
        <v>41</v>
      </c>
      <c r="C34" s="24"/>
      <c r="D34" s="25"/>
      <c r="E34" s="26"/>
      <c r="F34" s="27"/>
      <c r="G34" s="17"/>
      <c r="H34" s="21"/>
      <c r="I34" s="17"/>
      <c r="J34" s="125"/>
      <c r="K34" s="131"/>
      <c r="L34" s="132"/>
      <c r="M34" s="124"/>
    </row>
    <row r="35" spans="1:13" ht="18.75">
      <c r="A35" s="22"/>
      <c r="B35" s="28" t="s">
        <v>42</v>
      </c>
      <c r="C35" s="24"/>
      <c r="D35" s="25"/>
      <c r="E35" s="26"/>
      <c r="F35" s="27"/>
      <c r="G35" s="17"/>
      <c r="H35" s="21"/>
      <c r="I35" s="17"/>
      <c r="J35" s="125"/>
      <c r="K35" s="131"/>
      <c r="L35" s="132"/>
      <c r="M35" s="124"/>
    </row>
    <row r="36" spans="1:13" ht="18.75">
      <c r="A36" s="22"/>
      <c r="B36" s="28" t="s">
        <v>43</v>
      </c>
      <c r="C36" s="24"/>
      <c r="D36" s="25"/>
      <c r="E36" s="26"/>
      <c r="F36" s="27"/>
      <c r="G36" s="17"/>
      <c r="H36" s="21"/>
      <c r="I36" s="17"/>
      <c r="J36" s="125"/>
      <c r="K36" s="131"/>
      <c r="L36" s="132"/>
      <c r="M36" s="124"/>
    </row>
    <row r="37" spans="1:13" ht="18.75">
      <c r="A37" s="22"/>
      <c r="B37" s="28" t="s">
        <v>44</v>
      </c>
      <c r="C37" s="24"/>
      <c r="D37" s="25"/>
      <c r="E37" s="26"/>
      <c r="F37" s="27"/>
      <c r="G37" s="17"/>
      <c r="H37" s="21"/>
      <c r="I37" s="17"/>
      <c r="J37" s="125"/>
      <c r="K37" s="131"/>
      <c r="L37" s="132"/>
      <c r="M37" s="124"/>
    </row>
    <row r="38" spans="1:13" ht="18.75">
      <c r="A38" s="22"/>
      <c r="B38" s="28" t="s">
        <v>45</v>
      </c>
      <c r="C38" s="24"/>
      <c r="D38" s="25"/>
      <c r="E38" s="26"/>
      <c r="F38" s="27"/>
      <c r="G38" s="17"/>
      <c r="H38" s="21"/>
      <c r="I38" s="17"/>
      <c r="J38" s="125"/>
      <c r="K38" s="131"/>
      <c r="L38" s="132"/>
      <c r="M38" s="124"/>
    </row>
    <row r="39" spans="1:13" ht="18.75">
      <c r="A39" s="22"/>
      <c r="B39" s="28" t="s">
        <v>46</v>
      </c>
      <c r="C39" s="24"/>
      <c r="D39" s="25"/>
      <c r="E39" s="26"/>
      <c r="F39" s="27"/>
      <c r="G39" s="17"/>
      <c r="H39" s="21"/>
      <c r="I39" s="17"/>
      <c r="J39" s="125"/>
      <c r="K39" s="131"/>
      <c r="L39" s="132"/>
      <c r="M39" s="124"/>
    </row>
    <row r="40" spans="1:13" ht="56.25">
      <c r="A40" s="17">
        <v>4</v>
      </c>
      <c r="B40" s="18" t="s">
        <v>47</v>
      </c>
      <c r="C40" s="17" t="s">
        <v>48</v>
      </c>
      <c r="D40" s="27" t="s">
        <v>10</v>
      </c>
      <c r="E40" s="26" t="s">
        <v>11</v>
      </c>
      <c r="F40" s="27"/>
      <c r="G40" s="17"/>
      <c r="H40" s="21">
        <v>0</v>
      </c>
      <c r="I40" s="17"/>
      <c r="J40" s="128">
        <v>10</v>
      </c>
      <c r="K40" s="130">
        <v>55085000</v>
      </c>
      <c r="L40" s="123">
        <f>K40*J40</f>
        <v>550850000</v>
      </c>
      <c r="M40" s="124"/>
    </row>
    <row r="41" spans="1:13" ht="18.75">
      <c r="A41" s="22"/>
      <c r="B41" s="28" t="s">
        <v>49</v>
      </c>
      <c r="C41" s="22"/>
      <c r="D41" s="29"/>
      <c r="E41" s="26"/>
      <c r="F41" s="26"/>
      <c r="G41" s="20"/>
      <c r="H41" s="30"/>
      <c r="I41" s="20"/>
      <c r="J41" s="133"/>
      <c r="K41" s="134"/>
      <c r="L41" s="135"/>
      <c r="M41" s="124"/>
    </row>
    <row r="42" spans="1:13" ht="33">
      <c r="A42" s="22"/>
      <c r="B42" s="28" t="s">
        <v>50</v>
      </c>
      <c r="C42" s="22"/>
      <c r="D42" s="29"/>
      <c r="E42" s="26"/>
      <c r="F42" s="26"/>
      <c r="G42" s="20"/>
      <c r="H42" s="30"/>
      <c r="I42" s="20"/>
      <c r="J42" s="133"/>
      <c r="K42" s="134"/>
      <c r="L42" s="135"/>
      <c r="M42" s="124"/>
    </row>
    <row r="43" spans="1:13" ht="18.75">
      <c r="A43" s="22"/>
      <c r="B43" s="28" t="s">
        <v>14</v>
      </c>
      <c r="C43" s="22"/>
      <c r="D43" s="29"/>
      <c r="E43" s="26"/>
      <c r="F43" s="26"/>
      <c r="G43" s="20"/>
      <c r="H43" s="30"/>
      <c r="I43" s="20"/>
      <c r="J43" s="133"/>
      <c r="K43" s="134"/>
      <c r="L43" s="135"/>
      <c r="M43" s="124"/>
    </row>
    <row r="44" spans="1:13" ht="37.5">
      <c r="A44" s="17">
        <v>5</v>
      </c>
      <c r="B44" s="18" t="s">
        <v>51</v>
      </c>
      <c r="C44" s="19" t="s">
        <v>52</v>
      </c>
      <c r="D44" s="27" t="s">
        <v>10</v>
      </c>
      <c r="E44" s="26" t="s">
        <v>11</v>
      </c>
      <c r="F44" s="27"/>
      <c r="G44" s="17"/>
      <c r="H44" s="21">
        <v>0</v>
      </c>
      <c r="I44" s="17"/>
      <c r="J44" s="128">
        <v>10</v>
      </c>
      <c r="K44" s="130">
        <v>138000000</v>
      </c>
      <c r="L44" s="123">
        <f>K44*J44</f>
        <v>1380000000</v>
      </c>
      <c r="M44" s="124"/>
    </row>
    <row r="45" spans="1:13" ht="37.5">
      <c r="A45" s="22"/>
      <c r="B45" s="31" t="s">
        <v>53</v>
      </c>
      <c r="C45" s="32"/>
      <c r="D45" s="26"/>
      <c r="E45" s="26"/>
      <c r="F45" s="26"/>
      <c r="G45" s="20"/>
      <c r="H45" s="30"/>
      <c r="I45" s="20"/>
      <c r="J45" s="136"/>
      <c r="K45" s="137"/>
      <c r="L45" s="138"/>
      <c r="M45" s="124"/>
    </row>
    <row r="46" spans="1:13" ht="37.5">
      <c r="A46" s="22"/>
      <c r="B46" s="31" t="s">
        <v>54</v>
      </c>
      <c r="C46" s="32"/>
      <c r="D46" s="26"/>
      <c r="E46" s="26"/>
      <c r="F46" s="26"/>
      <c r="G46" s="20"/>
      <c r="H46" s="30"/>
      <c r="I46" s="20"/>
      <c r="J46" s="136"/>
      <c r="K46" s="137"/>
      <c r="L46" s="138"/>
      <c r="M46" s="124"/>
    </row>
    <row r="47" spans="1:13" ht="18.75">
      <c r="A47" s="22"/>
      <c r="B47" s="31" t="s">
        <v>55</v>
      </c>
      <c r="C47" s="32"/>
      <c r="D47" s="26"/>
      <c r="E47" s="26"/>
      <c r="F47" s="26"/>
      <c r="G47" s="20"/>
      <c r="H47" s="30"/>
      <c r="I47" s="20"/>
      <c r="J47" s="136"/>
      <c r="K47" s="137"/>
      <c r="L47" s="138"/>
      <c r="M47" s="124"/>
    </row>
    <row r="48" spans="1:13" ht="37.5">
      <c r="A48" s="22"/>
      <c r="B48" s="31" t="s">
        <v>56</v>
      </c>
      <c r="C48" s="32"/>
      <c r="D48" s="26"/>
      <c r="E48" s="26"/>
      <c r="F48" s="26"/>
      <c r="G48" s="20"/>
      <c r="H48" s="30"/>
      <c r="I48" s="20"/>
      <c r="J48" s="136"/>
      <c r="K48" s="137"/>
      <c r="L48" s="138"/>
      <c r="M48" s="124"/>
    </row>
    <row r="49" spans="1:13" ht="18.75">
      <c r="A49" s="22"/>
      <c r="B49" s="31" t="s">
        <v>57</v>
      </c>
      <c r="C49" s="32"/>
      <c r="D49" s="26"/>
      <c r="E49" s="26"/>
      <c r="F49" s="26"/>
      <c r="G49" s="20"/>
      <c r="H49" s="30"/>
      <c r="I49" s="20"/>
      <c r="J49" s="136"/>
      <c r="K49" s="137"/>
      <c r="L49" s="138"/>
      <c r="M49" s="124"/>
    </row>
    <row r="50" spans="1:13" ht="18.75">
      <c r="A50" s="22"/>
      <c r="B50" s="31" t="s">
        <v>58</v>
      </c>
      <c r="C50" s="32"/>
      <c r="D50" s="26"/>
      <c r="E50" s="26"/>
      <c r="F50" s="26"/>
      <c r="G50" s="20"/>
      <c r="H50" s="30"/>
      <c r="I50" s="20"/>
      <c r="J50" s="136"/>
      <c r="K50" s="137"/>
      <c r="L50" s="138"/>
      <c r="M50" s="124"/>
    </row>
    <row r="51" spans="1:13" ht="18.75">
      <c r="A51" s="22"/>
      <c r="B51" s="31" t="s">
        <v>59</v>
      </c>
      <c r="C51" s="32"/>
      <c r="D51" s="26"/>
      <c r="E51" s="26"/>
      <c r="F51" s="26"/>
      <c r="G51" s="20"/>
      <c r="H51" s="30"/>
      <c r="I51" s="20"/>
      <c r="J51" s="136"/>
      <c r="K51" s="137"/>
      <c r="L51" s="138"/>
      <c r="M51" s="124"/>
    </row>
    <row r="52" spans="1:13" ht="37.5">
      <c r="A52" s="22"/>
      <c r="B52" s="31" t="s">
        <v>60</v>
      </c>
      <c r="C52" s="32"/>
      <c r="D52" s="26"/>
      <c r="E52" s="26"/>
      <c r="F52" s="26"/>
      <c r="G52" s="20"/>
      <c r="H52" s="30"/>
      <c r="I52" s="20"/>
      <c r="J52" s="136"/>
      <c r="K52" s="137"/>
      <c r="L52" s="138"/>
      <c r="M52" s="124"/>
    </row>
    <row r="53" spans="1:13" ht="37.5">
      <c r="A53" s="22"/>
      <c r="B53" s="31" t="s">
        <v>61</v>
      </c>
      <c r="C53" s="32"/>
      <c r="D53" s="26"/>
      <c r="E53" s="26"/>
      <c r="F53" s="26"/>
      <c r="G53" s="20"/>
      <c r="H53" s="30"/>
      <c r="I53" s="20"/>
      <c r="J53" s="136"/>
      <c r="K53" s="137"/>
      <c r="L53" s="138"/>
      <c r="M53" s="124"/>
    </row>
    <row r="54" spans="1:13" ht="18.75">
      <c r="A54" s="22"/>
      <c r="B54" s="31" t="s">
        <v>62</v>
      </c>
      <c r="C54" s="32"/>
      <c r="D54" s="26"/>
      <c r="E54" s="26"/>
      <c r="F54" s="26"/>
      <c r="G54" s="20"/>
      <c r="H54" s="30"/>
      <c r="I54" s="20"/>
      <c r="J54" s="136"/>
      <c r="K54" s="137"/>
      <c r="L54" s="138"/>
      <c r="M54" s="124"/>
    </row>
    <row r="55" spans="1:13" ht="18.75">
      <c r="A55" s="22"/>
      <c r="B55" s="31" t="s">
        <v>63</v>
      </c>
      <c r="C55" s="32"/>
      <c r="D55" s="26"/>
      <c r="E55" s="26"/>
      <c r="F55" s="26"/>
      <c r="G55" s="20"/>
      <c r="H55" s="30"/>
      <c r="I55" s="20"/>
      <c r="J55" s="136"/>
      <c r="K55" s="137"/>
      <c r="L55" s="138"/>
      <c r="M55" s="124"/>
    </row>
    <row r="56" spans="1:13" ht="18.75">
      <c r="A56" s="22"/>
      <c r="B56" s="31" t="s">
        <v>64</v>
      </c>
      <c r="C56" s="32"/>
      <c r="D56" s="26"/>
      <c r="E56" s="26"/>
      <c r="F56" s="26"/>
      <c r="G56" s="20"/>
      <c r="H56" s="30"/>
      <c r="I56" s="20"/>
      <c r="J56" s="136"/>
      <c r="K56" s="137"/>
      <c r="L56" s="138"/>
      <c r="M56" s="124"/>
    </row>
    <row r="57" spans="1:13" ht="56.25">
      <c r="A57" s="17">
        <v>6</v>
      </c>
      <c r="B57" s="18" t="s">
        <v>65</v>
      </c>
      <c r="C57" s="19" t="s">
        <v>66</v>
      </c>
      <c r="D57" s="27" t="s">
        <v>10</v>
      </c>
      <c r="E57" s="26" t="s">
        <v>11</v>
      </c>
      <c r="F57" s="27"/>
      <c r="G57" s="17"/>
      <c r="H57" s="21">
        <v>0</v>
      </c>
      <c r="I57" s="17"/>
      <c r="J57" s="128">
        <v>10</v>
      </c>
      <c r="K57" s="130">
        <v>38985000</v>
      </c>
      <c r="L57" s="123">
        <f>K57*J57</f>
        <v>389850000</v>
      </c>
      <c r="M57" s="124"/>
    </row>
    <row r="58" spans="1:13" ht="37.5">
      <c r="A58" s="22"/>
      <c r="B58" s="31" t="s">
        <v>67</v>
      </c>
      <c r="C58" s="32"/>
      <c r="D58" s="26"/>
      <c r="E58" s="26"/>
      <c r="F58" s="26"/>
      <c r="G58" s="20"/>
      <c r="H58" s="30"/>
      <c r="I58" s="20"/>
      <c r="J58" s="136"/>
      <c r="K58" s="137"/>
      <c r="L58" s="138"/>
      <c r="M58" s="124"/>
    </row>
    <row r="59" spans="1:13" ht="37.5">
      <c r="A59" s="22"/>
      <c r="B59" s="31" t="s">
        <v>68</v>
      </c>
      <c r="C59" s="32"/>
      <c r="D59" s="26"/>
      <c r="E59" s="26"/>
      <c r="F59" s="26"/>
      <c r="G59" s="20"/>
      <c r="H59" s="30"/>
      <c r="I59" s="20"/>
      <c r="J59" s="136"/>
      <c r="K59" s="137"/>
      <c r="L59" s="138"/>
      <c r="M59" s="124"/>
    </row>
    <row r="60" spans="1:13" ht="37.5">
      <c r="A60" s="22"/>
      <c r="B60" s="31" t="s">
        <v>69</v>
      </c>
      <c r="C60" s="32"/>
      <c r="D60" s="26"/>
      <c r="E60" s="26"/>
      <c r="F60" s="26"/>
      <c r="G60" s="20"/>
      <c r="H60" s="30"/>
      <c r="I60" s="20"/>
      <c r="J60" s="136"/>
      <c r="K60" s="137"/>
      <c r="L60" s="138"/>
      <c r="M60" s="124"/>
    </row>
    <row r="61" spans="1:13" ht="37.5">
      <c r="A61" s="22"/>
      <c r="B61" s="31" t="s">
        <v>70</v>
      </c>
      <c r="C61" s="32"/>
      <c r="D61" s="26"/>
      <c r="E61" s="26"/>
      <c r="F61" s="26"/>
      <c r="G61" s="20"/>
      <c r="H61" s="30"/>
      <c r="I61" s="20"/>
      <c r="J61" s="136"/>
      <c r="K61" s="137"/>
      <c r="L61" s="138"/>
      <c r="M61" s="124"/>
    </row>
    <row r="62" spans="1:13" ht="37.5">
      <c r="A62" s="22"/>
      <c r="B62" s="31" t="s">
        <v>71</v>
      </c>
      <c r="C62" s="32"/>
      <c r="D62" s="26"/>
      <c r="E62" s="26"/>
      <c r="F62" s="26"/>
      <c r="G62" s="20"/>
      <c r="H62" s="30"/>
      <c r="I62" s="20"/>
      <c r="J62" s="136"/>
      <c r="K62" s="137"/>
      <c r="L62" s="138"/>
      <c r="M62" s="124"/>
    </row>
    <row r="63" spans="1:13" ht="37.5">
      <c r="A63" s="17">
        <v>7</v>
      </c>
      <c r="B63" s="18" t="s">
        <v>72</v>
      </c>
      <c r="C63" s="19" t="s">
        <v>73</v>
      </c>
      <c r="D63" s="27" t="s">
        <v>10</v>
      </c>
      <c r="E63" s="26" t="s">
        <v>11</v>
      </c>
      <c r="F63" s="27"/>
      <c r="G63" s="17"/>
      <c r="H63" s="21">
        <v>0</v>
      </c>
      <c r="I63" s="17"/>
      <c r="J63" s="128">
        <v>20</v>
      </c>
      <c r="K63" s="139">
        <v>13225000</v>
      </c>
      <c r="L63" s="123">
        <f>K63*J63</f>
        <v>264500000</v>
      </c>
      <c r="M63" s="124"/>
    </row>
    <row r="64" spans="1:13" ht="18.75">
      <c r="A64" s="22"/>
      <c r="B64" s="31" t="s">
        <v>74</v>
      </c>
      <c r="C64" s="32"/>
      <c r="D64" s="26"/>
      <c r="E64" s="26"/>
      <c r="F64" s="26"/>
      <c r="G64" s="20"/>
      <c r="H64" s="30"/>
      <c r="I64" s="20"/>
      <c r="J64" s="136"/>
      <c r="K64" s="140"/>
      <c r="L64" s="138"/>
      <c r="M64" s="124"/>
    </row>
    <row r="65" spans="1:13" ht="18.75">
      <c r="A65" s="22"/>
      <c r="B65" s="31" t="s">
        <v>75</v>
      </c>
      <c r="C65" s="32"/>
      <c r="D65" s="26"/>
      <c r="E65" s="26"/>
      <c r="F65" s="26"/>
      <c r="G65" s="20"/>
      <c r="H65" s="30"/>
      <c r="I65" s="20"/>
      <c r="J65" s="136"/>
      <c r="K65" s="140"/>
      <c r="L65" s="138"/>
      <c r="M65" s="124"/>
    </row>
    <row r="66" spans="1:13" ht="18.75">
      <c r="A66" s="17">
        <v>8</v>
      </c>
      <c r="B66" s="18" t="s">
        <v>76</v>
      </c>
      <c r="C66" s="19"/>
      <c r="D66" s="19" t="s">
        <v>10</v>
      </c>
      <c r="E66" s="26" t="s">
        <v>11</v>
      </c>
      <c r="F66" s="27"/>
      <c r="G66" s="17"/>
      <c r="H66" s="21">
        <v>0</v>
      </c>
      <c r="I66" s="17"/>
      <c r="J66" s="128">
        <v>10</v>
      </c>
      <c r="K66" s="130">
        <v>18000000</v>
      </c>
      <c r="L66" s="141">
        <f t="shared" ref="L66:L72" si="0">K66*J66</f>
        <v>180000000</v>
      </c>
      <c r="M66" s="124"/>
    </row>
    <row r="67" spans="1:13" ht="18.75">
      <c r="A67" s="17">
        <v>9</v>
      </c>
      <c r="B67" s="18" t="s">
        <v>77</v>
      </c>
      <c r="C67" s="19" t="s">
        <v>78</v>
      </c>
      <c r="D67" s="27" t="s">
        <v>10</v>
      </c>
      <c r="E67" s="26" t="s">
        <v>79</v>
      </c>
      <c r="F67" s="27"/>
      <c r="G67" s="17"/>
      <c r="H67" s="21">
        <v>0</v>
      </c>
      <c r="I67" s="17"/>
      <c r="J67" s="128">
        <v>100</v>
      </c>
      <c r="K67" s="130">
        <v>25000000</v>
      </c>
      <c r="L67" s="141">
        <f t="shared" si="0"/>
        <v>2500000000</v>
      </c>
      <c r="M67" s="124"/>
    </row>
    <row r="68" spans="1:13" ht="18.75">
      <c r="A68" s="17">
        <v>10</v>
      </c>
      <c r="B68" s="18" t="s">
        <v>80</v>
      </c>
      <c r="C68" s="19"/>
      <c r="D68" s="27" t="s">
        <v>81</v>
      </c>
      <c r="E68" s="26" t="s">
        <v>79</v>
      </c>
      <c r="F68" s="27"/>
      <c r="G68" s="17"/>
      <c r="H68" s="21">
        <v>0</v>
      </c>
      <c r="I68" s="17"/>
      <c r="J68" s="128">
        <v>2</v>
      </c>
      <c r="K68" s="130">
        <v>700000000</v>
      </c>
      <c r="L68" s="141">
        <f t="shared" si="0"/>
        <v>1400000000</v>
      </c>
      <c r="M68" s="124"/>
    </row>
    <row r="69" spans="1:13" ht="18.75">
      <c r="A69" s="17">
        <v>11</v>
      </c>
      <c r="B69" s="18" t="s">
        <v>82</v>
      </c>
      <c r="C69" s="19" t="s">
        <v>83</v>
      </c>
      <c r="D69" s="27"/>
      <c r="E69" s="26"/>
      <c r="F69" s="27"/>
      <c r="G69" s="17"/>
      <c r="H69" s="21">
        <v>0</v>
      </c>
      <c r="I69" s="17"/>
      <c r="J69" s="128">
        <v>100</v>
      </c>
      <c r="K69" s="130">
        <v>3000000</v>
      </c>
      <c r="L69" s="141">
        <f t="shared" si="0"/>
        <v>300000000</v>
      </c>
      <c r="M69" s="124"/>
    </row>
    <row r="70" spans="1:13" ht="18.75">
      <c r="A70" s="17">
        <v>12</v>
      </c>
      <c r="B70" s="18" t="s">
        <v>84</v>
      </c>
      <c r="C70" s="19"/>
      <c r="D70" s="27"/>
      <c r="E70" s="26"/>
      <c r="F70" s="27"/>
      <c r="G70" s="17"/>
      <c r="H70" s="21">
        <v>0</v>
      </c>
      <c r="I70" s="17"/>
      <c r="J70" s="128">
        <v>5</v>
      </c>
      <c r="K70" s="130">
        <v>28000000</v>
      </c>
      <c r="L70" s="141">
        <f t="shared" si="0"/>
        <v>140000000</v>
      </c>
      <c r="M70" s="124"/>
    </row>
    <row r="71" spans="1:13" ht="18.75">
      <c r="A71" s="17">
        <v>13</v>
      </c>
      <c r="B71" s="18" t="s">
        <v>85</v>
      </c>
      <c r="C71" s="19"/>
      <c r="D71" s="27"/>
      <c r="E71" s="26"/>
      <c r="F71" s="27"/>
      <c r="G71" s="17"/>
      <c r="H71" s="21">
        <v>0</v>
      </c>
      <c r="I71" s="17"/>
      <c r="J71" s="128">
        <v>5</v>
      </c>
      <c r="K71" s="130">
        <v>18000000</v>
      </c>
      <c r="L71" s="141">
        <f t="shared" si="0"/>
        <v>90000000</v>
      </c>
      <c r="M71" s="124"/>
    </row>
    <row r="72" spans="1:13" ht="18.75">
      <c r="A72" s="17">
        <v>14</v>
      </c>
      <c r="B72" s="18" t="s">
        <v>86</v>
      </c>
      <c r="C72" s="19"/>
      <c r="D72" s="27"/>
      <c r="E72" s="26"/>
      <c r="F72" s="27"/>
      <c r="G72" s="17"/>
      <c r="H72" s="21">
        <v>0</v>
      </c>
      <c r="I72" s="17"/>
      <c r="J72" s="128">
        <v>5</v>
      </c>
      <c r="K72" s="130">
        <v>40000000</v>
      </c>
      <c r="L72" s="141">
        <f t="shared" si="0"/>
        <v>200000000</v>
      </c>
      <c r="M72" s="124"/>
    </row>
    <row r="73" spans="1:13" ht="18.75">
      <c r="A73" s="33"/>
      <c r="B73" s="34" t="s">
        <v>87</v>
      </c>
      <c r="C73" s="33"/>
      <c r="D73" s="35"/>
      <c r="E73" s="36"/>
      <c r="F73" s="35"/>
      <c r="G73" s="33"/>
      <c r="H73" s="21"/>
      <c r="I73" s="33"/>
      <c r="J73" s="142"/>
      <c r="K73" s="143"/>
      <c r="L73" s="144">
        <f>SUM(L6:L72)</f>
        <v>13694050000</v>
      </c>
      <c r="M73" s="124"/>
    </row>
    <row r="74" spans="1:13" ht="33.75" customHeight="1">
      <c r="A74" s="108" t="s">
        <v>332</v>
      </c>
      <c r="B74" s="108"/>
      <c r="C74" s="108"/>
      <c r="D74" s="108"/>
      <c r="E74" s="108"/>
      <c r="F74" s="108"/>
      <c r="G74" s="108"/>
      <c r="H74" s="108"/>
      <c r="I74" s="108"/>
      <c r="J74" s="118"/>
      <c r="K74" s="118"/>
      <c r="L74" s="119"/>
      <c r="M74" s="120"/>
    </row>
    <row r="75" spans="1:13" ht="15.75">
      <c r="A75" s="37" t="s">
        <v>90</v>
      </c>
      <c r="B75" s="37" t="s">
        <v>1</v>
      </c>
      <c r="C75" s="37" t="s">
        <v>2</v>
      </c>
      <c r="D75" s="37" t="s">
        <v>3</v>
      </c>
      <c r="E75" s="38" t="s">
        <v>4</v>
      </c>
      <c r="F75" s="37"/>
      <c r="G75" s="37"/>
      <c r="H75" s="39"/>
      <c r="I75" s="37"/>
      <c r="J75" s="145" t="s">
        <v>5</v>
      </c>
      <c r="K75" s="146" t="s">
        <v>6</v>
      </c>
      <c r="L75" s="147" t="s">
        <v>7</v>
      </c>
      <c r="M75" s="124"/>
    </row>
    <row r="76" spans="1:13" ht="15.75">
      <c r="A76" s="37" t="s">
        <v>91</v>
      </c>
      <c r="B76" s="40" t="s">
        <v>92</v>
      </c>
      <c r="C76" s="37"/>
      <c r="D76" s="37"/>
      <c r="E76" s="38"/>
      <c r="F76" s="37"/>
      <c r="G76" s="37"/>
      <c r="H76" s="39"/>
      <c r="I76" s="37"/>
      <c r="J76" s="145"/>
      <c r="K76" s="146"/>
      <c r="L76" s="148">
        <f>SUM(L77:L90)</f>
        <v>20139200000</v>
      </c>
      <c r="M76" s="124"/>
    </row>
    <row r="77" spans="1:13" ht="15.75">
      <c r="A77" s="41">
        <v>1</v>
      </c>
      <c r="B77" s="42" t="s">
        <v>93</v>
      </c>
      <c r="C77" s="43" t="s">
        <v>94</v>
      </c>
      <c r="D77" s="43" t="s">
        <v>95</v>
      </c>
      <c r="E77" s="43" t="s">
        <v>79</v>
      </c>
      <c r="F77" s="43"/>
      <c r="G77" s="43"/>
      <c r="H77" s="44"/>
      <c r="I77" s="43"/>
      <c r="J77" s="149">
        <v>8</v>
      </c>
      <c r="K77" s="150">
        <v>280000000</v>
      </c>
      <c r="L77" s="151">
        <f t="shared" ref="L77:L90" si="1">J77*K77</f>
        <v>2240000000</v>
      </c>
      <c r="M77" s="124"/>
    </row>
    <row r="78" spans="1:13" ht="15.75">
      <c r="A78" s="41">
        <v>2</v>
      </c>
      <c r="B78" s="45" t="s">
        <v>96</v>
      </c>
      <c r="C78" s="43" t="s">
        <v>97</v>
      </c>
      <c r="D78" s="43" t="s">
        <v>95</v>
      </c>
      <c r="E78" s="43" t="s">
        <v>79</v>
      </c>
      <c r="F78" s="43"/>
      <c r="G78" s="43"/>
      <c r="H78" s="44"/>
      <c r="I78" s="43"/>
      <c r="J78" s="149">
        <v>16</v>
      </c>
      <c r="K78" s="150">
        <v>35000000</v>
      </c>
      <c r="L78" s="151">
        <f t="shared" si="1"/>
        <v>560000000</v>
      </c>
      <c r="M78" s="124"/>
    </row>
    <row r="79" spans="1:13" ht="15.75">
      <c r="A79" s="41">
        <v>3</v>
      </c>
      <c r="B79" s="45" t="s">
        <v>98</v>
      </c>
      <c r="C79" s="43" t="s">
        <v>99</v>
      </c>
      <c r="D79" s="43" t="s">
        <v>95</v>
      </c>
      <c r="E79" s="43" t="s">
        <v>79</v>
      </c>
      <c r="F79" s="43"/>
      <c r="G79" s="43"/>
      <c r="H79" s="44"/>
      <c r="I79" s="43"/>
      <c r="J79" s="149">
        <v>8</v>
      </c>
      <c r="K79" s="150">
        <v>18500000</v>
      </c>
      <c r="L79" s="151">
        <f t="shared" si="1"/>
        <v>148000000</v>
      </c>
      <c r="M79" s="124"/>
    </row>
    <row r="80" spans="1:13" ht="15.75">
      <c r="A80" s="41">
        <v>4</v>
      </c>
      <c r="B80" s="45" t="s">
        <v>100</v>
      </c>
      <c r="C80" s="43" t="s">
        <v>101</v>
      </c>
      <c r="D80" s="43" t="s">
        <v>95</v>
      </c>
      <c r="E80" s="43" t="s">
        <v>102</v>
      </c>
      <c r="F80" s="43"/>
      <c r="G80" s="43"/>
      <c r="H80" s="44"/>
      <c r="I80" s="43"/>
      <c r="J80" s="149">
        <v>2</v>
      </c>
      <c r="K80" s="150">
        <v>642000000</v>
      </c>
      <c r="L80" s="151">
        <f t="shared" si="1"/>
        <v>1284000000</v>
      </c>
      <c r="M80" s="124"/>
    </row>
    <row r="81" spans="1:13" ht="31.5">
      <c r="A81" s="41">
        <v>5</v>
      </c>
      <c r="B81" s="45" t="s">
        <v>103</v>
      </c>
      <c r="C81" s="43" t="s">
        <v>104</v>
      </c>
      <c r="D81" s="43" t="s">
        <v>95</v>
      </c>
      <c r="E81" s="43" t="s">
        <v>79</v>
      </c>
      <c r="F81" s="43"/>
      <c r="G81" s="43"/>
      <c r="H81" s="44"/>
      <c r="I81" s="43"/>
      <c r="J81" s="149">
        <v>8</v>
      </c>
      <c r="K81" s="150">
        <v>112000000</v>
      </c>
      <c r="L81" s="151">
        <f t="shared" si="1"/>
        <v>896000000</v>
      </c>
      <c r="M81" s="124"/>
    </row>
    <row r="82" spans="1:13" ht="31.5">
      <c r="A82" s="41">
        <v>6</v>
      </c>
      <c r="B82" s="45" t="s">
        <v>105</v>
      </c>
      <c r="C82" s="43" t="s">
        <v>106</v>
      </c>
      <c r="D82" s="43" t="s">
        <v>95</v>
      </c>
      <c r="E82" s="43" t="s">
        <v>79</v>
      </c>
      <c r="F82" s="43"/>
      <c r="G82" s="43"/>
      <c r="H82" s="44"/>
      <c r="I82" s="43"/>
      <c r="J82" s="149">
        <v>8</v>
      </c>
      <c r="K82" s="150">
        <v>128800000</v>
      </c>
      <c r="L82" s="151">
        <f t="shared" si="1"/>
        <v>1030400000</v>
      </c>
      <c r="M82" s="124"/>
    </row>
    <row r="83" spans="1:13" ht="31.5">
      <c r="A83" s="41">
        <v>7</v>
      </c>
      <c r="B83" s="45" t="s">
        <v>107</v>
      </c>
      <c r="C83" s="43" t="s">
        <v>108</v>
      </c>
      <c r="D83" s="43" t="s">
        <v>95</v>
      </c>
      <c r="E83" s="43" t="s">
        <v>79</v>
      </c>
      <c r="F83" s="43"/>
      <c r="G83" s="43"/>
      <c r="H83" s="44"/>
      <c r="I83" s="43"/>
      <c r="J83" s="149">
        <v>8</v>
      </c>
      <c r="K83" s="150">
        <v>69500000</v>
      </c>
      <c r="L83" s="151">
        <f t="shared" si="1"/>
        <v>556000000</v>
      </c>
      <c r="M83" s="124"/>
    </row>
    <row r="84" spans="1:13" ht="15.75">
      <c r="A84" s="41">
        <v>8</v>
      </c>
      <c r="B84" s="45" t="s">
        <v>109</v>
      </c>
      <c r="C84" s="43" t="s">
        <v>110</v>
      </c>
      <c r="D84" s="43" t="s">
        <v>95</v>
      </c>
      <c r="E84" s="43" t="s">
        <v>79</v>
      </c>
      <c r="F84" s="43"/>
      <c r="G84" s="43"/>
      <c r="H84" s="44"/>
      <c r="I84" s="43"/>
      <c r="J84" s="149">
        <v>8</v>
      </c>
      <c r="K84" s="150">
        <v>200500000</v>
      </c>
      <c r="L84" s="151">
        <f t="shared" si="1"/>
        <v>1604000000</v>
      </c>
      <c r="M84" s="124"/>
    </row>
    <row r="85" spans="1:13" ht="47.25">
      <c r="A85" s="41">
        <v>9</v>
      </c>
      <c r="B85" s="45" t="s">
        <v>111</v>
      </c>
      <c r="C85" s="43" t="s">
        <v>112</v>
      </c>
      <c r="D85" s="43" t="s">
        <v>95</v>
      </c>
      <c r="E85" s="43" t="s">
        <v>79</v>
      </c>
      <c r="F85" s="43"/>
      <c r="G85" s="43"/>
      <c r="H85" s="44"/>
      <c r="I85" s="43"/>
      <c r="J85" s="149">
        <v>8</v>
      </c>
      <c r="K85" s="150">
        <v>953000000</v>
      </c>
      <c r="L85" s="151">
        <f t="shared" si="1"/>
        <v>7624000000</v>
      </c>
      <c r="M85" s="124"/>
    </row>
    <row r="86" spans="1:13" ht="15.75">
      <c r="A86" s="41">
        <v>10</v>
      </c>
      <c r="B86" s="45" t="s">
        <v>113</v>
      </c>
      <c r="C86" s="43" t="s">
        <v>114</v>
      </c>
      <c r="D86" s="43" t="s">
        <v>95</v>
      </c>
      <c r="E86" s="43" t="s">
        <v>79</v>
      </c>
      <c r="F86" s="43"/>
      <c r="G86" s="43"/>
      <c r="H86" s="44"/>
      <c r="I86" s="43"/>
      <c r="J86" s="152">
        <v>8</v>
      </c>
      <c r="K86" s="150">
        <v>425000000</v>
      </c>
      <c r="L86" s="151">
        <f t="shared" si="1"/>
        <v>3400000000</v>
      </c>
      <c r="M86" s="124"/>
    </row>
    <row r="87" spans="1:13" ht="15.75">
      <c r="A87" s="41">
        <v>11</v>
      </c>
      <c r="B87" s="45" t="s">
        <v>115</v>
      </c>
      <c r="C87" s="43" t="s">
        <v>116</v>
      </c>
      <c r="D87" s="43" t="s">
        <v>95</v>
      </c>
      <c r="E87" s="43" t="s">
        <v>117</v>
      </c>
      <c r="F87" s="43"/>
      <c r="G87" s="43"/>
      <c r="H87" s="44"/>
      <c r="I87" s="43"/>
      <c r="J87" s="152">
        <v>8</v>
      </c>
      <c r="K87" s="150">
        <v>34600000</v>
      </c>
      <c r="L87" s="151">
        <f t="shared" si="1"/>
        <v>276800000</v>
      </c>
      <c r="M87" s="124"/>
    </row>
    <row r="88" spans="1:13" ht="15.75">
      <c r="A88" s="41">
        <v>12</v>
      </c>
      <c r="B88" s="45" t="s">
        <v>118</v>
      </c>
      <c r="C88" s="43" t="s">
        <v>119</v>
      </c>
      <c r="D88" s="43" t="s">
        <v>95</v>
      </c>
      <c r="E88" s="43" t="s">
        <v>117</v>
      </c>
      <c r="F88" s="43"/>
      <c r="G88" s="43"/>
      <c r="H88" s="44"/>
      <c r="I88" s="43"/>
      <c r="J88" s="152">
        <v>8</v>
      </c>
      <c r="K88" s="150">
        <v>16800000</v>
      </c>
      <c r="L88" s="151">
        <f t="shared" si="1"/>
        <v>134400000</v>
      </c>
      <c r="M88" s="124"/>
    </row>
    <row r="89" spans="1:13" ht="15.75">
      <c r="A89" s="46">
        <v>13</v>
      </c>
      <c r="B89" s="47" t="s">
        <v>120</v>
      </c>
      <c r="C89" s="48"/>
      <c r="D89" s="48" t="s">
        <v>121</v>
      </c>
      <c r="E89" s="48" t="s">
        <v>122</v>
      </c>
      <c r="F89" s="48"/>
      <c r="G89" s="48"/>
      <c r="H89" s="49"/>
      <c r="I89" s="48"/>
      <c r="J89" s="153">
        <v>8</v>
      </c>
      <c r="K89" s="154">
        <v>12000000</v>
      </c>
      <c r="L89" s="155">
        <f t="shared" si="1"/>
        <v>96000000</v>
      </c>
      <c r="M89" s="124"/>
    </row>
    <row r="90" spans="1:13" ht="15.75">
      <c r="A90" s="46">
        <v>14</v>
      </c>
      <c r="B90" s="50" t="s">
        <v>123</v>
      </c>
      <c r="C90" s="48"/>
      <c r="D90" s="48" t="s">
        <v>81</v>
      </c>
      <c r="E90" s="48" t="s">
        <v>79</v>
      </c>
      <c r="F90" s="48"/>
      <c r="G90" s="48"/>
      <c r="H90" s="49"/>
      <c r="I90" s="48"/>
      <c r="J90" s="153">
        <v>8</v>
      </c>
      <c r="K90" s="156">
        <v>36200000</v>
      </c>
      <c r="L90" s="155">
        <f t="shared" si="1"/>
        <v>289600000</v>
      </c>
      <c r="M90" s="124"/>
    </row>
    <row r="91" spans="1:13" ht="15.75">
      <c r="A91" s="51" t="s">
        <v>124</v>
      </c>
      <c r="B91" s="40" t="s">
        <v>125</v>
      </c>
      <c r="C91" s="51"/>
      <c r="D91" s="51"/>
      <c r="E91" s="52"/>
      <c r="F91" s="51"/>
      <c r="G91" s="53"/>
      <c r="H91" s="54"/>
      <c r="I91" s="53"/>
      <c r="J91" s="157"/>
      <c r="K91" s="158"/>
      <c r="L91" s="159">
        <f>SUM(L92:L135)</f>
        <v>4342140000</v>
      </c>
      <c r="M91" s="124"/>
    </row>
    <row r="92" spans="1:13" ht="15.75">
      <c r="A92" s="41">
        <v>1</v>
      </c>
      <c r="B92" s="55" t="s">
        <v>126</v>
      </c>
      <c r="C92" s="56"/>
      <c r="D92" s="56"/>
      <c r="E92" s="41" t="s">
        <v>117</v>
      </c>
      <c r="F92" s="41"/>
      <c r="G92" s="43"/>
      <c r="H92" s="44"/>
      <c r="I92" s="43"/>
      <c r="J92" s="160">
        <v>5</v>
      </c>
      <c r="K92" s="150">
        <v>85000000</v>
      </c>
      <c r="L92" s="151">
        <f>K92*J92</f>
        <v>425000000</v>
      </c>
      <c r="M92" s="124"/>
    </row>
    <row r="93" spans="1:13" ht="15.75">
      <c r="A93" s="41">
        <v>2</v>
      </c>
      <c r="B93" s="55" t="s">
        <v>127</v>
      </c>
      <c r="C93" s="56"/>
      <c r="D93" s="56"/>
      <c r="E93" s="41" t="s">
        <v>117</v>
      </c>
      <c r="F93" s="41"/>
      <c r="G93" s="43"/>
      <c r="H93" s="44"/>
      <c r="I93" s="43"/>
      <c r="J93" s="160">
        <v>5</v>
      </c>
      <c r="K93" s="150">
        <v>2195000</v>
      </c>
      <c r="L93" s="151">
        <f t="shared" ref="L93:L135" si="2">K93*J93</f>
        <v>10975000</v>
      </c>
      <c r="M93" s="124"/>
    </row>
    <row r="94" spans="1:13" ht="15.75">
      <c r="A94" s="41">
        <v>3</v>
      </c>
      <c r="B94" s="55" t="s">
        <v>128</v>
      </c>
      <c r="C94" s="56"/>
      <c r="D94" s="56"/>
      <c r="E94" s="41" t="s">
        <v>79</v>
      </c>
      <c r="F94" s="41"/>
      <c r="G94" s="43"/>
      <c r="H94" s="44"/>
      <c r="I94" s="43"/>
      <c r="J94" s="160">
        <v>5</v>
      </c>
      <c r="K94" s="150">
        <v>9293000</v>
      </c>
      <c r="L94" s="151">
        <f t="shared" si="2"/>
        <v>46465000</v>
      </c>
      <c r="M94" s="124"/>
    </row>
    <row r="95" spans="1:13" ht="15.75">
      <c r="A95" s="41">
        <v>4</v>
      </c>
      <c r="B95" s="55" t="s">
        <v>129</v>
      </c>
      <c r="C95" s="56"/>
      <c r="D95" s="56"/>
      <c r="E95" s="41" t="s">
        <v>79</v>
      </c>
      <c r="F95" s="41"/>
      <c r="G95" s="43"/>
      <c r="H95" s="44"/>
      <c r="I95" s="43"/>
      <c r="J95" s="160">
        <v>5</v>
      </c>
      <c r="K95" s="150">
        <v>17269000</v>
      </c>
      <c r="L95" s="151">
        <f t="shared" si="2"/>
        <v>86345000</v>
      </c>
      <c r="M95" s="124"/>
    </row>
    <row r="96" spans="1:13" ht="15.75">
      <c r="A96" s="41">
        <v>5</v>
      </c>
      <c r="B96" s="55" t="s">
        <v>130</v>
      </c>
      <c r="C96" s="56"/>
      <c r="D96" s="56"/>
      <c r="E96" s="41" t="s">
        <v>117</v>
      </c>
      <c r="F96" s="41"/>
      <c r="G96" s="43"/>
      <c r="H96" s="44"/>
      <c r="I96" s="43"/>
      <c r="J96" s="160">
        <v>5</v>
      </c>
      <c r="K96" s="150">
        <v>12074000</v>
      </c>
      <c r="L96" s="151">
        <f t="shared" si="2"/>
        <v>60370000</v>
      </c>
      <c r="M96" s="124"/>
    </row>
    <row r="97" spans="1:13" ht="15.75">
      <c r="A97" s="41">
        <v>6</v>
      </c>
      <c r="B97" s="55" t="s">
        <v>131</v>
      </c>
      <c r="C97" s="56"/>
      <c r="D97" s="56"/>
      <c r="E97" s="41" t="s">
        <v>79</v>
      </c>
      <c r="F97" s="41"/>
      <c r="G97" s="43"/>
      <c r="H97" s="44"/>
      <c r="I97" s="43"/>
      <c r="J97" s="160">
        <v>2</v>
      </c>
      <c r="K97" s="150">
        <v>7683000</v>
      </c>
      <c r="L97" s="151">
        <f t="shared" si="2"/>
        <v>15366000</v>
      </c>
      <c r="M97" s="124"/>
    </row>
    <row r="98" spans="1:13" ht="15.75">
      <c r="A98" s="41">
        <v>7</v>
      </c>
      <c r="B98" s="55" t="s">
        <v>132</v>
      </c>
      <c r="C98" s="56"/>
      <c r="D98" s="56"/>
      <c r="E98" s="41" t="s">
        <v>117</v>
      </c>
      <c r="F98" s="41"/>
      <c r="G98" s="43"/>
      <c r="H98" s="44"/>
      <c r="I98" s="43"/>
      <c r="J98" s="160">
        <v>5</v>
      </c>
      <c r="K98" s="150">
        <v>13328000</v>
      </c>
      <c r="L98" s="151">
        <f t="shared" si="2"/>
        <v>66640000</v>
      </c>
      <c r="M98" s="124"/>
    </row>
    <row r="99" spans="1:13" ht="15.75">
      <c r="A99" s="41">
        <v>8</v>
      </c>
      <c r="B99" s="55" t="s">
        <v>133</v>
      </c>
      <c r="C99" s="56"/>
      <c r="D99" s="56"/>
      <c r="E99" s="41" t="s">
        <v>79</v>
      </c>
      <c r="F99" s="41"/>
      <c r="G99" s="43"/>
      <c r="H99" s="44"/>
      <c r="I99" s="43"/>
      <c r="J99" s="160">
        <v>5</v>
      </c>
      <c r="K99" s="150">
        <v>1903000</v>
      </c>
      <c r="L99" s="151">
        <f t="shared" si="2"/>
        <v>9515000</v>
      </c>
      <c r="M99" s="124"/>
    </row>
    <row r="100" spans="1:13" ht="15.75">
      <c r="A100" s="41">
        <v>9</v>
      </c>
      <c r="B100" s="55" t="s">
        <v>134</v>
      </c>
      <c r="C100" s="56"/>
      <c r="D100" s="56"/>
      <c r="E100" s="41" t="s">
        <v>79</v>
      </c>
      <c r="F100" s="41"/>
      <c r="G100" s="43"/>
      <c r="H100" s="44"/>
      <c r="I100" s="43"/>
      <c r="J100" s="160">
        <v>5</v>
      </c>
      <c r="K100" s="150">
        <v>1903000</v>
      </c>
      <c r="L100" s="151">
        <f t="shared" si="2"/>
        <v>9515000</v>
      </c>
      <c r="M100" s="124"/>
    </row>
    <row r="101" spans="1:13" ht="15.75">
      <c r="A101" s="41">
        <v>10</v>
      </c>
      <c r="B101" s="55" t="s">
        <v>135</v>
      </c>
      <c r="C101" s="56"/>
      <c r="D101" s="56"/>
      <c r="E101" s="41" t="s">
        <v>79</v>
      </c>
      <c r="F101" s="41"/>
      <c r="G101" s="43"/>
      <c r="H101" s="44"/>
      <c r="I101" s="43"/>
      <c r="J101" s="160">
        <v>5</v>
      </c>
      <c r="K101" s="150">
        <v>1903000</v>
      </c>
      <c r="L101" s="151">
        <f t="shared" si="2"/>
        <v>9515000</v>
      </c>
      <c r="M101" s="124"/>
    </row>
    <row r="102" spans="1:13" ht="15.75">
      <c r="A102" s="41">
        <v>11</v>
      </c>
      <c r="B102" s="55" t="s">
        <v>136</v>
      </c>
      <c r="C102" s="56"/>
      <c r="D102" s="56"/>
      <c r="E102" s="41" t="s">
        <v>79</v>
      </c>
      <c r="F102" s="41"/>
      <c r="G102" s="43"/>
      <c r="H102" s="44"/>
      <c r="I102" s="43"/>
      <c r="J102" s="160">
        <v>5</v>
      </c>
      <c r="K102" s="150">
        <v>1903000</v>
      </c>
      <c r="L102" s="151">
        <f t="shared" si="2"/>
        <v>9515000</v>
      </c>
      <c r="M102" s="124"/>
    </row>
    <row r="103" spans="1:13" ht="15.75">
      <c r="A103" s="41">
        <v>12</v>
      </c>
      <c r="B103" s="55" t="s">
        <v>137</v>
      </c>
      <c r="C103" s="56"/>
      <c r="D103" s="56"/>
      <c r="E103" s="41" t="s">
        <v>79</v>
      </c>
      <c r="F103" s="41"/>
      <c r="G103" s="43"/>
      <c r="H103" s="44"/>
      <c r="I103" s="43"/>
      <c r="J103" s="160">
        <v>5</v>
      </c>
      <c r="K103" s="150">
        <v>18879000</v>
      </c>
      <c r="L103" s="151">
        <f t="shared" si="2"/>
        <v>94395000</v>
      </c>
      <c r="M103" s="124"/>
    </row>
    <row r="104" spans="1:13" ht="15.75">
      <c r="A104" s="41">
        <v>13</v>
      </c>
      <c r="B104" s="55" t="s">
        <v>138</v>
      </c>
      <c r="C104" s="56"/>
      <c r="D104" s="56"/>
      <c r="E104" s="41" t="s">
        <v>117</v>
      </c>
      <c r="F104" s="41"/>
      <c r="G104" s="43"/>
      <c r="H104" s="44"/>
      <c r="I104" s="43"/>
      <c r="J104" s="160">
        <v>5</v>
      </c>
      <c r="K104" s="150">
        <v>15181000</v>
      </c>
      <c r="L104" s="151">
        <f t="shared" si="2"/>
        <v>75905000</v>
      </c>
      <c r="M104" s="124"/>
    </row>
    <row r="105" spans="1:13" ht="15.75">
      <c r="A105" s="41">
        <v>14</v>
      </c>
      <c r="B105" s="55" t="s">
        <v>139</v>
      </c>
      <c r="C105" s="56"/>
      <c r="D105" s="56"/>
      <c r="E105" s="41" t="s">
        <v>117</v>
      </c>
      <c r="F105" s="41"/>
      <c r="G105" s="43"/>
      <c r="H105" s="44"/>
      <c r="I105" s="43"/>
      <c r="J105" s="160">
        <v>5</v>
      </c>
      <c r="K105" s="150">
        <v>17177000</v>
      </c>
      <c r="L105" s="151">
        <f t="shared" si="2"/>
        <v>85885000</v>
      </c>
      <c r="M105" s="124"/>
    </row>
    <row r="106" spans="1:13" ht="15.75">
      <c r="A106" s="41">
        <v>15</v>
      </c>
      <c r="B106" s="55" t="s">
        <v>140</v>
      </c>
      <c r="C106" s="56"/>
      <c r="D106" s="56"/>
      <c r="E106" s="41" t="s">
        <v>79</v>
      </c>
      <c r="F106" s="41"/>
      <c r="G106" s="43"/>
      <c r="H106" s="44"/>
      <c r="I106" s="43"/>
      <c r="J106" s="160">
        <v>2</v>
      </c>
      <c r="K106" s="150">
        <v>30367000</v>
      </c>
      <c r="L106" s="151">
        <f t="shared" si="2"/>
        <v>60734000</v>
      </c>
      <c r="M106" s="124"/>
    </row>
    <row r="107" spans="1:13" ht="15.75">
      <c r="A107" s="41">
        <v>16</v>
      </c>
      <c r="B107" s="55" t="s">
        <v>141</v>
      </c>
      <c r="C107" s="56"/>
      <c r="D107" s="56"/>
      <c r="E107" s="41" t="s">
        <v>79</v>
      </c>
      <c r="F107" s="41"/>
      <c r="G107" s="43"/>
      <c r="H107" s="44"/>
      <c r="I107" s="43"/>
      <c r="J107" s="160">
        <v>5</v>
      </c>
      <c r="K107" s="150">
        <v>1903000</v>
      </c>
      <c r="L107" s="151">
        <f t="shared" si="2"/>
        <v>9515000</v>
      </c>
      <c r="M107" s="124"/>
    </row>
    <row r="108" spans="1:13" ht="15.75">
      <c r="A108" s="41">
        <v>17</v>
      </c>
      <c r="B108" s="55" t="s">
        <v>142</v>
      </c>
      <c r="C108" s="56"/>
      <c r="D108" s="56"/>
      <c r="E108" s="41" t="s">
        <v>117</v>
      </c>
      <c r="F108" s="41"/>
      <c r="G108" s="43"/>
      <c r="H108" s="44"/>
      <c r="I108" s="43"/>
      <c r="J108" s="160">
        <v>5</v>
      </c>
      <c r="K108" s="150">
        <v>6147000</v>
      </c>
      <c r="L108" s="151">
        <f t="shared" si="2"/>
        <v>30735000</v>
      </c>
      <c r="M108" s="124"/>
    </row>
    <row r="109" spans="1:13" ht="15.75">
      <c r="A109" s="41">
        <v>18</v>
      </c>
      <c r="B109" s="55" t="s">
        <v>143</v>
      </c>
      <c r="C109" s="56"/>
      <c r="D109" s="56"/>
      <c r="E109" s="41" t="s">
        <v>117</v>
      </c>
      <c r="F109" s="41"/>
      <c r="G109" s="43"/>
      <c r="H109" s="44"/>
      <c r="I109" s="43"/>
      <c r="J109" s="160">
        <v>5</v>
      </c>
      <c r="K109" s="150">
        <v>13683000</v>
      </c>
      <c r="L109" s="151">
        <f t="shared" si="2"/>
        <v>68415000</v>
      </c>
      <c r="M109" s="124"/>
    </row>
    <row r="110" spans="1:13" ht="15.75">
      <c r="A110" s="41">
        <v>19</v>
      </c>
      <c r="B110" s="55" t="s">
        <v>144</v>
      </c>
      <c r="C110" s="56"/>
      <c r="D110" s="56"/>
      <c r="E110" s="41" t="s">
        <v>117</v>
      </c>
      <c r="F110" s="41"/>
      <c r="G110" s="43"/>
      <c r="H110" s="44"/>
      <c r="I110" s="43"/>
      <c r="J110" s="160">
        <v>5</v>
      </c>
      <c r="K110" s="150">
        <v>12879000</v>
      </c>
      <c r="L110" s="151">
        <f t="shared" si="2"/>
        <v>64395000</v>
      </c>
      <c r="M110" s="124"/>
    </row>
    <row r="111" spans="1:13" ht="15.75">
      <c r="A111" s="41">
        <v>20</v>
      </c>
      <c r="B111" s="55" t="s">
        <v>145</v>
      </c>
      <c r="C111" s="56"/>
      <c r="D111" s="56"/>
      <c r="E111" s="41" t="s">
        <v>117</v>
      </c>
      <c r="F111" s="41"/>
      <c r="G111" s="43"/>
      <c r="H111" s="44"/>
      <c r="I111" s="43"/>
      <c r="J111" s="160">
        <v>3</v>
      </c>
      <c r="K111" s="150">
        <v>2221000</v>
      </c>
      <c r="L111" s="151">
        <f t="shared" si="2"/>
        <v>6663000</v>
      </c>
      <c r="M111" s="124"/>
    </row>
    <row r="112" spans="1:13" ht="15.75">
      <c r="A112" s="41">
        <v>21</v>
      </c>
      <c r="B112" s="55" t="s">
        <v>146</v>
      </c>
      <c r="C112" s="56"/>
      <c r="D112" s="56"/>
      <c r="E112" s="41" t="s">
        <v>117</v>
      </c>
      <c r="F112" s="41"/>
      <c r="G112" s="43"/>
      <c r="H112" s="44"/>
      <c r="I112" s="43"/>
      <c r="J112" s="160">
        <v>5</v>
      </c>
      <c r="K112" s="150">
        <v>8049000</v>
      </c>
      <c r="L112" s="151">
        <f t="shared" si="2"/>
        <v>40245000</v>
      </c>
      <c r="M112" s="124"/>
    </row>
    <row r="113" spans="1:13" ht="15.75">
      <c r="A113" s="41">
        <v>22</v>
      </c>
      <c r="B113" s="55" t="s">
        <v>147</v>
      </c>
      <c r="C113" s="56"/>
      <c r="D113" s="56"/>
      <c r="E113" s="41" t="s">
        <v>117</v>
      </c>
      <c r="F113" s="41"/>
      <c r="G113" s="43"/>
      <c r="H113" s="44"/>
      <c r="I113" s="43"/>
      <c r="J113" s="160">
        <v>2</v>
      </c>
      <c r="K113" s="150">
        <v>4171000</v>
      </c>
      <c r="L113" s="151">
        <f t="shared" si="2"/>
        <v>8342000</v>
      </c>
      <c r="M113" s="124"/>
    </row>
    <row r="114" spans="1:13" ht="15.75">
      <c r="A114" s="41">
        <v>23</v>
      </c>
      <c r="B114" s="55" t="s">
        <v>148</v>
      </c>
      <c r="C114" s="56"/>
      <c r="D114" s="56"/>
      <c r="E114" s="41" t="s">
        <v>117</v>
      </c>
      <c r="F114" s="41"/>
      <c r="G114" s="43"/>
      <c r="H114" s="44"/>
      <c r="I114" s="43"/>
      <c r="J114" s="160">
        <v>2</v>
      </c>
      <c r="K114" s="150">
        <v>4610000</v>
      </c>
      <c r="L114" s="151">
        <f t="shared" si="2"/>
        <v>9220000</v>
      </c>
      <c r="M114" s="124"/>
    </row>
    <row r="115" spans="1:13" ht="15.75">
      <c r="A115" s="41">
        <v>24</v>
      </c>
      <c r="B115" s="55" t="s">
        <v>149</v>
      </c>
      <c r="C115" s="56"/>
      <c r="D115" s="56"/>
      <c r="E115" s="41" t="s">
        <v>117</v>
      </c>
      <c r="F115" s="41"/>
      <c r="G115" s="43"/>
      <c r="H115" s="44"/>
      <c r="I115" s="43"/>
      <c r="J115" s="160">
        <v>2</v>
      </c>
      <c r="K115" s="150">
        <v>5561000</v>
      </c>
      <c r="L115" s="151">
        <f t="shared" si="2"/>
        <v>11122000</v>
      </c>
      <c r="M115" s="124"/>
    </row>
    <row r="116" spans="1:13" ht="15.75">
      <c r="A116" s="41">
        <v>25</v>
      </c>
      <c r="B116" s="55" t="s">
        <v>150</v>
      </c>
      <c r="C116" s="56"/>
      <c r="D116" s="56"/>
      <c r="E116" s="41" t="s">
        <v>117</v>
      </c>
      <c r="F116" s="41"/>
      <c r="G116" s="43"/>
      <c r="H116" s="44"/>
      <c r="I116" s="43"/>
      <c r="J116" s="160">
        <v>2</v>
      </c>
      <c r="K116" s="150">
        <v>17635000</v>
      </c>
      <c r="L116" s="151">
        <f t="shared" si="2"/>
        <v>35270000</v>
      </c>
      <c r="M116" s="124"/>
    </row>
    <row r="117" spans="1:13" ht="15.75">
      <c r="A117" s="41">
        <v>26</v>
      </c>
      <c r="B117" s="55" t="s">
        <v>151</v>
      </c>
      <c r="C117" s="56"/>
      <c r="D117" s="56"/>
      <c r="E117" s="41" t="s">
        <v>117</v>
      </c>
      <c r="F117" s="41"/>
      <c r="G117" s="43"/>
      <c r="H117" s="44"/>
      <c r="I117" s="43"/>
      <c r="J117" s="160">
        <v>5</v>
      </c>
      <c r="K117" s="150">
        <v>5781000</v>
      </c>
      <c r="L117" s="151">
        <f t="shared" si="2"/>
        <v>28905000</v>
      </c>
      <c r="M117" s="124"/>
    </row>
    <row r="118" spans="1:13" ht="15.75">
      <c r="A118" s="41">
        <v>27</v>
      </c>
      <c r="B118" s="55" t="s">
        <v>152</v>
      </c>
      <c r="C118" s="56"/>
      <c r="D118" s="56"/>
      <c r="E118" s="41" t="s">
        <v>117</v>
      </c>
      <c r="F118" s="41"/>
      <c r="G118" s="43"/>
      <c r="H118" s="44"/>
      <c r="I118" s="43"/>
      <c r="J118" s="160">
        <v>5</v>
      </c>
      <c r="K118" s="150">
        <v>4171000</v>
      </c>
      <c r="L118" s="151">
        <f t="shared" si="2"/>
        <v>20855000</v>
      </c>
      <c r="M118" s="124"/>
    </row>
    <row r="119" spans="1:13" ht="15.75">
      <c r="A119" s="41">
        <v>28</v>
      </c>
      <c r="B119" s="55" t="s">
        <v>153</v>
      </c>
      <c r="C119" s="56"/>
      <c r="D119" s="56"/>
      <c r="E119" s="41" t="s">
        <v>117</v>
      </c>
      <c r="F119" s="41"/>
      <c r="G119" s="43"/>
      <c r="H119" s="44"/>
      <c r="I119" s="43"/>
      <c r="J119" s="160">
        <v>5</v>
      </c>
      <c r="K119" s="150">
        <v>3993000</v>
      </c>
      <c r="L119" s="151">
        <f t="shared" si="2"/>
        <v>19965000</v>
      </c>
      <c r="M119" s="124"/>
    </row>
    <row r="120" spans="1:13" ht="15.75">
      <c r="A120" s="41">
        <v>29</v>
      </c>
      <c r="B120" s="55" t="s">
        <v>154</v>
      </c>
      <c r="C120" s="56"/>
      <c r="D120" s="56"/>
      <c r="E120" s="41" t="s">
        <v>117</v>
      </c>
      <c r="F120" s="41"/>
      <c r="G120" s="43"/>
      <c r="H120" s="44"/>
      <c r="I120" s="43"/>
      <c r="J120" s="160">
        <v>2</v>
      </c>
      <c r="K120" s="150">
        <v>16987000</v>
      </c>
      <c r="L120" s="151">
        <f t="shared" si="2"/>
        <v>33974000</v>
      </c>
      <c r="M120" s="124"/>
    </row>
    <row r="121" spans="1:13" ht="15.75">
      <c r="A121" s="41">
        <v>30</v>
      </c>
      <c r="B121" s="55" t="s">
        <v>155</v>
      </c>
      <c r="C121" s="56"/>
      <c r="D121" s="56"/>
      <c r="E121" s="41" t="s">
        <v>79</v>
      </c>
      <c r="F121" s="41"/>
      <c r="G121" s="43"/>
      <c r="H121" s="44"/>
      <c r="I121" s="43"/>
      <c r="J121" s="160">
        <v>4</v>
      </c>
      <c r="K121" s="150">
        <v>6366000</v>
      </c>
      <c r="L121" s="151">
        <f t="shared" si="2"/>
        <v>25464000</v>
      </c>
      <c r="M121" s="124"/>
    </row>
    <row r="122" spans="1:13" ht="15.75">
      <c r="A122" s="41">
        <v>31</v>
      </c>
      <c r="B122" s="55" t="s">
        <v>156</v>
      </c>
      <c r="C122" s="56"/>
      <c r="D122" s="56"/>
      <c r="E122" s="41" t="s">
        <v>117</v>
      </c>
      <c r="F122" s="41"/>
      <c r="G122" s="43"/>
      <c r="H122" s="44"/>
      <c r="I122" s="43"/>
      <c r="J122" s="160">
        <v>2</v>
      </c>
      <c r="K122" s="150">
        <v>16380000</v>
      </c>
      <c r="L122" s="151">
        <f t="shared" si="2"/>
        <v>32760000</v>
      </c>
      <c r="M122" s="124"/>
    </row>
    <row r="123" spans="1:13" ht="15.75">
      <c r="A123" s="41">
        <v>32</v>
      </c>
      <c r="B123" s="55" t="s">
        <v>157</v>
      </c>
      <c r="C123" s="56"/>
      <c r="D123" s="56"/>
      <c r="E123" s="41" t="s">
        <v>117</v>
      </c>
      <c r="F123" s="41"/>
      <c r="G123" s="43"/>
      <c r="H123" s="44"/>
      <c r="I123" s="43"/>
      <c r="J123" s="160">
        <v>2</v>
      </c>
      <c r="K123" s="150">
        <v>18936000</v>
      </c>
      <c r="L123" s="151">
        <f t="shared" si="2"/>
        <v>37872000</v>
      </c>
      <c r="M123" s="124"/>
    </row>
    <row r="124" spans="1:13" ht="15.75">
      <c r="A124" s="41">
        <v>33</v>
      </c>
      <c r="B124" s="55" t="s">
        <v>158</v>
      </c>
      <c r="C124" s="56"/>
      <c r="D124" s="56"/>
      <c r="E124" s="41" t="s">
        <v>79</v>
      </c>
      <c r="F124" s="41"/>
      <c r="G124" s="43"/>
      <c r="H124" s="44"/>
      <c r="I124" s="43"/>
      <c r="J124" s="160">
        <v>2</v>
      </c>
      <c r="K124" s="150">
        <v>26891000</v>
      </c>
      <c r="L124" s="151">
        <f t="shared" si="2"/>
        <v>53782000</v>
      </c>
      <c r="M124" s="124"/>
    </row>
    <row r="125" spans="1:13" ht="15.75">
      <c r="A125" s="41">
        <v>34</v>
      </c>
      <c r="B125" s="55" t="s">
        <v>159</v>
      </c>
      <c r="C125" s="56"/>
      <c r="D125" s="56"/>
      <c r="E125" s="41" t="s">
        <v>117</v>
      </c>
      <c r="F125" s="41"/>
      <c r="G125" s="43"/>
      <c r="H125" s="44"/>
      <c r="I125" s="43"/>
      <c r="J125" s="160">
        <v>5</v>
      </c>
      <c r="K125" s="150">
        <v>13750000</v>
      </c>
      <c r="L125" s="151">
        <f t="shared" si="2"/>
        <v>68750000</v>
      </c>
      <c r="M125" s="124"/>
    </row>
    <row r="126" spans="1:13" ht="15.75">
      <c r="A126" s="41">
        <v>35</v>
      </c>
      <c r="B126" s="55" t="s">
        <v>160</v>
      </c>
      <c r="C126" s="56"/>
      <c r="D126" s="56"/>
      <c r="E126" s="41" t="s">
        <v>117</v>
      </c>
      <c r="F126" s="41"/>
      <c r="G126" s="43"/>
      <c r="H126" s="44"/>
      <c r="I126" s="43"/>
      <c r="J126" s="160">
        <v>5</v>
      </c>
      <c r="K126" s="150">
        <v>1317000</v>
      </c>
      <c r="L126" s="151">
        <f t="shared" si="2"/>
        <v>6585000</v>
      </c>
      <c r="M126" s="124"/>
    </row>
    <row r="127" spans="1:13" ht="15.75">
      <c r="A127" s="41">
        <v>36</v>
      </c>
      <c r="B127" s="55" t="s">
        <v>161</v>
      </c>
      <c r="C127" s="56"/>
      <c r="D127" s="56"/>
      <c r="E127" s="41" t="s">
        <v>117</v>
      </c>
      <c r="F127" s="41"/>
      <c r="G127" s="43"/>
      <c r="H127" s="44"/>
      <c r="I127" s="43"/>
      <c r="J127" s="160">
        <v>5</v>
      </c>
      <c r="K127" s="150">
        <v>14214000</v>
      </c>
      <c r="L127" s="151">
        <f t="shared" si="2"/>
        <v>71070000</v>
      </c>
      <c r="M127" s="124"/>
    </row>
    <row r="128" spans="1:13" ht="15.75">
      <c r="A128" s="41">
        <v>37</v>
      </c>
      <c r="B128" s="55" t="s">
        <v>162</v>
      </c>
      <c r="C128" s="56"/>
      <c r="D128" s="56"/>
      <c r="E128" s="41" t="s">
        <v>117</v>
      </c>
      <c r="F128" s="41"/>
      <c r="G128" s="43"/>
      <c r="H128" s="44"/>
      <c r="I128" s="43"/>
      <c r="J128" s="160">
        <v>2</v>
      </c>
      <c r="K128" s="150">
        <v>3703000</v>
      </c>
      <c r="L128" s="151">
        <f t="shared" si="2"/>
        <v>7406000</v>
      </c>
      <c r="M128" s="124"/>
    </row>
    <row r="129" spans="1:13" ht="15.75">
      <c r="A129" s="41">
        <v>38</v>
      </c>
      <c r="B129" s="55" t="s">
        <v>163</v>
      </c>
      <c r="C129" s="56"/>
      <c r="D129" s="56"/>
      <c r="E129" s="41" t="s">
        <v>117</v>
      </c>
      <c r="F129" s="41"/>
      <c r="G129" s="43"/>
      <c r="H129" s="44"/>
      <c r="I129" s="43"/>
      <c r="J129" s="160">
        <v>2</v>
      </c>
      <c r="K129" s="150">
        <v>89217000</v>
      </c>
      <c r="L129" s="151">
        <f t="shared" si="2"/>
        <v>178434000</v>
      </c>
      <c r="M129" s="124"/>
    </row>
    <row r="130" spans="1:13" ht="15.75">
      <c r="A130" s="41">
        <v>39</v>
      </c>
      <c r="B130" s="55" t="s">
        <v>164</v>
      </c>
      <c r="C130" s="56"/>
      <c r="D130" s="56"/>
      <c r="E130" s="41" t="s">
        <v>117</v>
      </c>
      <c r="F130" s="41"/>
      <c r="G130" s="43"/>
      <c r="H130" s="44"/>
      <c r="I130" s="43"/>
      <c r="J130" s="160">
        <v>4</v>
      </c>
      <c r="K130" s="150">
        <v>5752000</v>
      </c>
      <c r="L130" s="151">
        <f t="shared" si="2"/>
        <v>23008000</v>
      </c>
      <c r="M130" s="124"/>
    </row>
    <row r="131" spans="1:13" ht="15.75">
      <c r="A131" s="41">
        <v>40</v>
      </c>
      <c r="B131" s="55" t="s">
        <v>165</v>
      </c>
      <c r="C131" s="56"/>
      <c r="D131" s="56"/>
      <c r="E131" s="41" t="s">
        <v>117</v>
      </c>
      <c r="F131" s="41"/>
      <c r="G131" s="43"/>
      <c r="H131" s="44"/>
      <c r="I131" s="43"/>
      <c r="J131" s="160">
        <v>4</v>
      </c>
      <c r="K131" s="150">
        <v>8012000</v>
      </c>
      <c r="L131" s="151">
        <f t="shared" si="2"/>
        <v>32048000</v>
      </c>
      <c r="M131" s="124"/>
    </row>
    <row r="132" spans="1:13" ht="15.75">
      <c r="A132" s="41">
        <v>41</v>
      </c>
      <c r="B132" s="55" t="s">
        <v>166</v>
      </c>
      <c r="C132" s="56"/>
      <c r="D132" s="56"/>
      <c r="E132" s="41" t="s">
        <v>117</v>
      </c>
      <c r="F132" s="41"/>
      <c r="G132" s="43"/>
      <c r="H132" s="44"/>
      <c r="I132" s="43"/>
      <c r="J132" s="160">
        <v>1</v>
      </c>
      <c r="K132" s="150">
        <v>431200000</v>
      </c>
      <c r="L132" s="151">
        <f t="shared" si="2"/>
        <v>431200000</v>
      </c>
      <c r="M132" s="124"/>
    </row>
    <row r="133" spans="1:13" ht="15.75">
      <c r="A133" s="41">
        <v>42</v>
      </c>
      <c r="B133" s="55" t="s">
        <v>167</v>
      </c>
      <c r="C133" s="56"/>
      <c r="D133" s="56"/>
      <c r="E133" s="41" t="s">
        <v>117</v>
      </c>
      <c r="F133" s="41"/>
      <c r="G133" s="43"/>
      <c r="H133" s="44"/>
      <c r="I133" s="43"/>
      <c r="J133" s="160">
        <v>2</v>
      </c>
      <c r="K133" s="150">
        <v>60000000</v>
      </c>
      <c r="L133" s="151">
        <f t="shared" si="2"/>
        <v>120000000</v>
      </c>
      <c r="M133" s="124"/>
    </row>
    <row r="134" spans="1:13" ht="31.5">
      <c r="A134" s="41">
        <v>43</v>
      </c>
      <c r="B134" s="45" t="s">
        <v>168</v>
      </c>
      <c r="C134" s="56"/>
      <c r="D134" s="56"/>
      <c r="E134" s="41" t="s">
        <v>169</v>
      </c>
      <c r="F134" s="41"/>
      <c r="G134" s="43"/>
      <c r="H134" s="44"/>
      <c r="I134" s="43"/>
      <c r="J134" s="160">
        <v>1</v>
      </c>
      <c r="K134" s="150">
        <v>1450000000</v>
      </c>
      <c r="L134" s="151">
        <f t="shared" si="2"/>
        <v>1450000000</v>
      </c>
      <c r="M134" s="124"/>
    </row>
    <row r="135" spans="1:13" ht="15.75">
      <c r="A135" s="41">
        <v>44</v>
      </c>
      <c r="B135" s="45" t="s">
        <v>170</v>
      </c>
      <c r="C135" s="56"/>
      <c r="D135" s="56"/>
      <c r="E135" s="41" t="s">
        <v>117</v>
      </c>
      <c r="F135" s="41"/>
      <c r="G135" s="43"/>
      <c r="H135" s="44"/>
      <c r="I135" s="43"/>
      <c r="J135" s="160">
        <v>1</v>
      </c>
      <c r="K135" s="150">
        <v>350000000</v>
      </c>
      <c r="L135" s="151">
        <f t="shared" si="2"/>
        <v>350000000</v>
      </c>
      <c r="M135" s="124"/>
    </row>
    <row r="136" spans="1:13" s="63" customFormat="1" ht="15.75">
      <c r="A136" s="57" t="s">
        <v>395</v>
      </c>
      <c r="B136" s="58" t="s">
        <v>334</v>
      </c>
      <c r="C136" s="59"/>
      <c r="D136" s="59"/>
      <c r="E136" s="59"/>
      <c r="F136" s="59"/>
      <c r="G136" s="60"/>
      <c r="H136" s="61"/>
      <c r="I136" s="60"/>
      <c r="J136" s="161"/>
      <c r="K136" s="162"/>
      <c r="L136" s="163">
        <f>SUM(L137:L201)</f>
        <v>5721421000</v>
      </c>
      <c r="M136" s="164"/>
    </row>
    <row r="137" spans="1:13" s="63" customFormat="1" ht="15.75">
      <c r="A137" s="64">
        <v>1</v>
      </c>
      <c r="B137" s="65" t="s">
        <v>335</v>
      </c>
      <c r="C137" s="62"/>
      <c r="D137" s="62" t="s">
        <v>336</v>
      </c>
      <c r="E137" s="66" t="s">
        <v>79</v>
      </c>
      <c r="F137" s="66"/>
      <c r="G137" s="67"/>
      <c r="H137" s="68"/>
      <c r="I137" s="67"/>
      <c r="J137" s="165">
        <v>1</v>
      </c>
      <c r="K137" s="166">
        <v>1200000000</v>
      </c>
      <c r="L137" s="167">
        <f>K137*J137</f>
        <v>1200000000</v>
      </c>
      <c r="M137" s="168"/>
    </row>
    <row r="138" spans="1:13" s="63" customFormat="1" ht="15.75">
      <c r="A138" s="64">
        <v>2</v>
      </c>
      <c r="B138" s="65" t="s">
        <v>337</v>
      </c>
      <c r="C138" s="62"/>
      <c r="D138" s="62" t="s">
        <v>336</v>
      </c>
      <c r="E138" s="66" t="s">
        <v>79</v>
      </c>
      <c r="F138" s="66"/>
      <c r="G138" s="67"/>
      <c r="H138" s="68"/>
      <c r="I138" s="67"/>
      <c r="J138" s="165">
        <v>1</v>
      </c>
      <c r="K138" s="166">
        <v>625433000</v>
      </c>
      <c r="L138" s="167">
        <f t="shared" ref="L138:L201" si="3">K138*J138</f>
        <v>625433000</v>
      </c>
      <c r="M138" s="168"/>
    </row>
    <row r="139" spans="1:13" s="63" customFormat="1" ht="15.75">
      <c r="A139" s="64">
        <v>3</v>
      </c>
      <c r="B139" s="65" t="s">
        <v>338</v>
      </c>
      <c r="C139" s="62"/>
      <c r="D139" s="62" t="s">
        <v>336</v>
      </c>
      <c r="E139" s="66" t="s">
        <v>79</v>
      </c>
      <c r="F139" s="66"/>
      <c r="G139" s="67"/>
      <c r="H139" s="68"/>
      <c r="I139" s="67"/>
      <c r="J139" s="165">
        <v>1</v>
      </c>
      <c r="K139" s="166">
        <v>867212000</v>
      </c>
      <c r="L139" s="167">
        <f t="shared" si="3"/>
        <v>867212000</v>
      </c>
      <c r="M139" s="168"/>
    </row>
    <row r="140" spans="1:13" s="63" customFormat="1" ht="15.75">
      <c r="A140" s="64">
        <v>4</v>
      </c>
      <c r="B140" s="65" t="s">
        <v>339</v>
      </c>
      <c r="C140" s="62"/>
      <c r="D140" s="62" t="s">
        <v>336</v>
      </c>
      <c r="E140" s="66" t="s">
        <v>79</v>
      </c>
      <c r="F140" s="66"/>
      <c r="G140" s="67"/>
      <c r="H140" s="68"/>
      <c r="I140" s="67"/>
      <c r="J140" s="165">
        <v>1</v>
      </c>
      <c r="K140" s="166">
        <v>343767000</v>
      </c>
      <c r="L140" s="167">
        <f t="shared" si="3"/>
        <v>343767000</v>
      </c>
      <c r="M140" s="168"/>
    </row>
    <row r="141" spans="1:13" s="63" customFormat="1" ht="15.75">
      <c r="A141" s="64">
        <v>5</v>
      </c>
      <c r="B141" s="65" t="s">
        <v>340</v>
      </c>
      <c r="C141" s="62"/>
      <c r="D141" s="62" t="s">
        <v>336</v>
      </c>
      <c r="E141" s="66" t="s">
        <v>79</v>
      </c>
      <c r="F141" s="66"/>
      <c r="G141" s="67"/>
      <c r="H141" s="68"/>
      <c r="I141" s="67"/>
      <c r="J141" s="165">
        <v>1</v>
      </c>
      <c r="K141" s="166">
        <v>274408000</v>
      </c>
      <c r="L141" s="167">
        <f t="shared" si="3"/>
        <v>274408000</v>
      </c>
      <c r="M141" s="168"/>
    </row>
    <row r="142" spans="1:13" s="63" customFormat="1" ht="15.75">
      <c r="A142" s="64">
        <v>6</v>
      </c>
      <c r="B142" s="65" t="s">
        <v>341</v>
      </c>
      <c r="C142" s="62"/>
      <c r="D142" s="62" t="s">
        <v>336</v>
      </c>
      <c r="E142" s="66" t="s">
        <v>79</v>
      </c>
      <c r="F142" s="66"/>
      <c r="G142" s="67"/>
      <c r="H142" s="68"/>
      <c r="I142" s="67"/>
      <c r="J142" s="165">
        <v>1</v>
      </c>
      <c r="K142" s="166">
        <v>63333000</v>
      </c>
      <c r="L142" s="167">
        <f t="shared" si="3"/>
        <v>63333000</v>
      </c>
      <c r="M142" s="168"/>
    </row>
    <row r="143" spans="1:13" s="63" customFormat="1" ht="15.75">
      <c r="A143" s="64">
        <v>7</v>
      </c>
      <c r="B143" s="65" t="s">
        <v>342</v>
      </c>
      <c r="C143" s="62"/>
      <c r="D143" s="62" t="s">
        <v>336</v>
      </c>
      <c r="E143" s="66" t="s">
        <v>79</v>
      </c>
      <c r="F143" s="66"/>
      <c r="G143" s="67"/>
      <c r="H143" s="68"/>
      <c r="I143" s="67"/>
      <c r="J143" s="169">
        <v>2</v>
      </c>
      <c r="K143" s="166">
        <v>74574000</v>
      </c>
      <c r="L143" s="167">
        <f t="shared" si="3"/>
        <v>149148000</v>
      </c>
      <c r="M143" s="168"/>
    </row>
    <row r="144" spans="1:13" s="63" customFormat="1" ht="15.75">
      <c r="A144" s="64">
        <v>8</v>
      </c>
      <c r="B144" s="65" t="s">
        <v>343</v>
      </c>
      <c r="C144" s="62"/>
      <c r="D144" s="62" t="s">
        <v>336</v>
      </c>
      <c r="E144" s="66" t="s">
        <v>79</v>
      </c>
      <c r="F144" s="66"/>
      <c r="G144" s="67"/>
      <c r="H144" s="68"/>
      <c r="I144" s="67"/>
      <c r="J144" s="165">
        <v>1</v>
      </c>
      <c r="K144" s="166">
        <v>60425000</v>
      </c>
      <c r="L144" s="167">
        <f t="shared" si="3"/>
        <v>60425000</v>
      </c>
      <c r="M144" s="168"/>
    </row>
    <row r="145" spans="1:13" s="63" customFormat="1" ht="15.75">
      <c r="A145" s="64">
        <v>9</v>
      </c>
      <c r="B145" s="65" t="s">
        <v>344</v>
      </c>
      <c r="C145" s="62"/>
      <c r="D145" s="62" t="s">
        <v>336</v>
      </c>
      <c r="E145" s="66" t="s">
        <v>79</v>
      </c>
      <c r="F145" s="66"/>
      <c r="G145" s="67"/>
      <c r="H145" s="68"/>
      <c r="I145" s="67"/>
      <c r="J145" s="165">
        <v>1</v>
      </c>
      <c r="K145" s="166">
        <v>268587000</v>
      </c>
      <c r="L145" s="167">
        <f t="shared" si="3"/>
        <v>268587000</v>
      </c>
      <c r="M145" s="168"/>
    </row>
    <row r="146" spans="1:13" s="63" customFormat="1" ht="15.75">
      <c r="A146" s="64">
        <v>10</v>
      </c>
      <c r="B146" s="65" t="s">
        <v>343</v>
      </c>
      <c r="C146" s="62"/>
      <c r="D146" s="62" t="s">
        <v>336</v>
      </c>
      <c r="E146" s="66" t="s">
        <v>79</v>
      </c>
      <c r="F146" s="66"/>
      <c r="G146" s="67"/>
      <c r="H146" s="68"/>
      <c r="I146" s="67"/>
      <c r="J146" s="165">
        <v>1</v>
      </c>
      <c r="K146" s="166">
        <v>36022000</v>
      </c>
      <c r="L146" s="167">
        <f t="shared" si="3"/>
        <v>36022000</v>
      </c>
      <c r="M146" s="168"/>
    </row>
    <row r="147" spans="1:13" s="63" customFormat="1" ht="15.75">
      <c r="A147" s="64">
        <v>11</v>
      </c>
      <c r="B147" s="65" t="s">
        <v>345</v>
      </c>
      <c r="C147" s="62"/>
      <c r="D147" s="62" t="s">
        <v>336</v>
      </c>
      <c r="E147" s="66" t="s">
        <v>117</v>
      </c>
      <c r="F147" s="66"/>
      <c r="G147" s="67"/>
      <c r="H147" s="68"/>
      <c r="I147" s="67"/>
      <c r="J147" s="165">
        <v>1</v>
      </c>
      <c r="K147" s="166">
        <v>20132000</v>
      </c>
      <c r="L147" s="167">
        <f t="shared" si="3"/>
        <v>20132000</v>
      </c>
      <c r="M147" s="168"/>
    </row>
    <row r="148" spans="1:13" s="63" customFormat="1" ht="15.75">
      <c r="A148" s="64">
        <v>12</v>
      </c>
      <c r="B148" s="65" t="s">
        <v>346</v>
      </c>
      <c r="C148" s="62"/>
      <c r="D148" s="62" t="s">
        <v>336</v>
      </c>
      <c r="E148" s="66" t="s">
        <v>117</v>
      </c>
      <c r="F148" s="66"/>
      <c r="G148" s="67"/>
      <c r="H148" s="68"/>
      <c r="I148" s="67"/>
      <c r="J148" s="165">
        <v>1</v>
      </c>
      <c r="K148" s="166">
        <v>19250000</v>
      </c>
      <c r="L148" s="167">
        <f t="shared" si="3"/>
        <v>19250000</v>
      </c>
      <c r="M148" s="168"/>
    </row>
    <row r="149" spans="1:13" s="63" customFormat="1" ht="15.75">
      <c r="A149" s="64">
        <v>13</v>
      </c>
      <c r="B149" s="65" t="s">
        <v>347</v>
      </c>
      <c r="C149" s="62"/>
      <c r="D149" s="62" t="s">
        <v>336</v>
      </c>
      <c r="E149" s="66" t="s">
        <v>117</v>
      </c>
      <c r="F149" s="66"/>
      <c r="G149" s="67"/>
      <c r="H149" s="68"/>
      <c r="I149" s="67"/>
      <c r="J149" s="165">
        <v>1</v>
      </c>
      <c r="K149" s="166">
        <v>19250000</v>
      </c>
      <c r="L149" s="167">
        <f t="shared" si="3"/>
        <v>19250000</v>
      </c>
      <c r="M149" s="168"/>
    </row>
    <row r="150" spans="1:13" s="63" customFormat="1" ht="15.75">
      <c r="A150" s="64">
        <v>14</v>
      </c>
      <c r="B150" s="65" t="s">
        <v>348</v>
      </c>
      <c r="C150" s="62"/>
      <c r="D150" s="62" t="s">
        <v>336</v>
      </c>
      <c r="E150" s="66" t="s">
        <v>117</v>
      </c>
      <c r="F150" s="66"/>
      <c r="G150" s="67"/>
      <c r="H150" s="68"/>
      <c r="I150" s="67"/>
      <c r="J150" s="165">
        <v>1</v>
      </c>
      <c r="K150" s="166">
        <v>27789000</v>
      </c>
      <c r="L150" s="167">
        <f t="shared" si="3"/>
        <v>27789000</v>
      </c>
      <c r="M150" s="168"/>
    </row>
    <row r="151" spans="1:13" s="63" customFormat="1" ht="15.75">
      <c r="A151" s="64">
        <v>15</v>
      </c>
      <c r="B151" s="65" t="s">
        <v>349</v>
      </c>
      <c r="C151" s="62"/>
      <c r="D151" s="62" t="s">
        <v>336</v>
      </c>
      <c r="E151" s="66" t="s">
        <v>117</v>
      </c>
      <c r="F151" s="66"/>
      <c r="G151" s="67"/>
      <c r="H151" s="68"/>
      <c r="I151" s="67"/>
      <c r="J151" s="165">
        <v>1</v>
      </c>
      <c r="K151" s="166">
        <v>14643000</v>
      </c>
      <c r="L151" s="167">
        <f t="shared" si="3"/>
        <v>14643000</v>
      </c>
      <c r="M151" s="168"/>
    </row>
    <row r="152" spans="1:13" s="63" customFormat="1" ht="15.75">
      <c r="A152" s="64">
        <v>16</v>
      </c>
      <c r="B152" s="65" t="s">
        <v>349</v>
      </c>
      <c r="C152" s="62"/>
      <c r="D152" s="62" t="s">
        <v>336</v>
      </c>
      <c r="E152" s="66" t="s">
        <v>117</v>
      </c>
      <c r="F152" s="66"/>
      <c r="G152" s="67"/>
      <c r="H152" s="68"/>
      <c r="I152" s="67"/>
      <c r="J152" s="165">
        <v>1</v>
      </c>
      <c r="K152" s="166">
        <v>14006000</v>
      </c>
      <c r="L152" s="167">
        <f t="shared" si="3"/>
        <v>14006000</v>
      </c>
      <c r="M152" s="168"/>
    </row>
    <row r="153" spans="1:13" s="63" customFormat="1" ht="15.75">
      <c r="A153" s="64">
        <v>17</v>
      </c>
      <c r="B153" s="65" t="s">
        <v>350</v>
      </c>
      <c r="C153" s="62"/>
      <c r="D153" s="62" t="s">
        <v>336</v>
      </c>
      <c r="E153" s="66" t="s">
        <v>117</v>
      </c>
      <c r="F153" s="66"/>
      <c r="G153" s="67"/>
      <c r="H153" s="68"/>
      <c r="I153" s="67"/>
      <c r="J153" s="165">
        <v>1</v>
      </c>
      <c r="K153" s="166">
        <v>2712000</v>
      </c>
      <c r="L153" s="167">
        <f t="shared" si="3"/>
        <v>2712000</v>
      </c>
      <c r="M153" s="168"/>
    </row>
    <row r="154" spans="1:13" s="63" customFormat="1" ht="15.75">
      <c r="A154" s="64">
        <v>18</v>
      </c>
      <c r="B154" s="65" t="s">
        <v>351</v>
      </c>
      <c r="C154" s="62"/>
      <c r="D154" s="62" t="s">
        <v>336</v>
      </c>
      <c r="E154" s="66" t="s">
        <v>117</v>
      </c>
      <c r="F154" s="66"/>
      <c r="G154" s="67"/>
      <c r="H154" s="68"/>
      <c r="I154" s="67"/>
      <c r="J154" s="165">
        <v>1</v>
      </c>
      <c r="K154" s="166">
        <v>18970000</v>
      </c>
      <c r="L154" s="167">
        <f t="shared" si="3"/>
        <v>18970000</v>
      </c>
      <c r="M154" s="168"/>
    </row>
    <row r="155" spans="1:13" s="63" customFormat="1" ht="15.75">
      <c r="A155" s="64">
        <v>19</v>
      </c>
      <c r="B155" s="65" t="s">
        <v>352</v>
      </c>
      <c r="C155" s="62"/>
      <c r="D155" s="62" t="s">
        <v>336</v>
      </c>
      <c r="E155" s="66" t="s">
        <v>117</v>
      </c>
      <c r="F155" s="66"/>
      <c r="G155" s="67"/>
      <c r="H155" s="68"/>
      <c r="I155" s="67"/>
      <c r="J155" s="165">
        <v>1</v>
      </c>
      <c r="K155" s="166">
        <v>22922000</v>
      </c>
      <c r="L155" s="167">
        <f t="shared" si="3"/>
        <v>22922000</v>
      </c>
      <c r="M155" s="168"/>
    </row>
    <row r="156" spans="1:13" s="63" customFormat="1" ht="15.75">
      <c r="A156" s="64">
        <v>20</v>
      </c>
      <c r="B156" s="69" t="s">
        <v>353</v>
      </c>
      <c r="C156" s="62"/>
      <c r="D156" s="62" t="s">
        <v>336</v>
      </c>
      <c r="E156" s="66" t="s">
        <v>117</v>
      </c>
      <c r="F156" s="66"/>
      <c r="G156" s="67"/>
      <c r="H156" s="68"/>
      <c r="I156" s="67"/>
      <c r="J156" s="170">
        <v>2</v>
      </c>
      <c r="K156" s="166">
        <v>111322000</v>
      </c>
      <c r="L156" s="167">
        <f t="shared" si="3"/>
        <v>222644000</v>
      </c>
      <c r="M156" s="168"/>
    </row>
    <row r="157" spans="1:13" s="63" customFormat="1" ht="15.75">
      <c r="A157" s="64">
        <v>21</v>
      </c>
      <c r="B157" s="70" t="s">
        <v>354</v>
      </c>
      <c r="C157" s="62"/>
      <c r="D157" s="62" t="s">
        <v>336</v>
      </c>
      <c r="E157" s="66" t="s">
        <v>117</v>
      </c>
      <c r="F157" s="66"/>
      <c r="G157" s="67"/>
      <c r="H157" s="68"/>
      <c r="I157" s="67"/>
      <c r="J157" s="165">
        <v>1</v>
      </c>
      <c r="K157" s="166">
        <v>175753000</v>
      </c>
      <c r="L157" s="167">
        <f t="shared" si="3"/>
        <v>175753000</v>
      </c>
      <c r="M157" s="168"/>
    </row>
    <row r="158" spans="1:13" s="63" customFormat="1" ht="15.75">
      <c r="A158" s="64">
        <v>22</v>
      </c>
      <c r="B158" s="70" t="s">
        <v>355</v>
      </c>
      <c r="C158" s="62"/>
      <c r="D158" s="62" t="s">
        <v>336</v>
      </c>
      <c r="E158" s="66" t="s">
        <v>117</v>
      </c>
      <c r="F158" s="66"/>
      <c r="G158" s="67"/>
      <c r="H158" s="68"/>
      <c r="I158" s="67"/>
      <c r="J158" s="165">
        <v>1</v>
      </c>
      <c r="K158" s="166">
        <v>102256000</v>
      </c>
      <c r="L158" s="167">
        <f t="shared" si="3"/>
        <v>102256000</v>
      </c>
      <c r="M158" s="168"/>
    </row>
    <row r="159" spans="1:13" s="63" customFormat="1" ht="15.75">
      <c r="A159" s="64">
        <v>23</v>
      </c>
      <c r="B159" s="71" t="s">
        <v>356</v>
      </c>
      <c r="C159" s="62"/>
      <c r="D159" s="62" t="s">
        <v>336</v>
      </c>
      <c r="E159" s="66" t="s">
        <v>117</v>
      </c>
      <c r="F159" s="66"/>
      <c r="G159" s="67"/>
      <c r="H159" s="68"/>
      <c r="I159" s="67"/>
      <c r="J159" s="169">
        <v>2</v>
      </c>
      <c r="K159" s="166">
        <v>38018000</v>
      </c>
      <c r="L159" s="167">
        <f t="shared" si="3"/>
        <v>76036000</v>
      </c>
      <c r="M159" s="168"/>
    </row>
    <row r="160" spans="1:13" s="63" customFormat="1" ht="15.75">
      <c r="A160" s="64">
        <v>24</v>
      </c>
      <c r="B160" s="72" t="s">
        <v>357</v>
      </c>
      <c r="C160" s="62"/>
      <c r="D160" s="62" t="s">
        <v>336</v>
      </c>
      <c r="E160" s="66" t="s">
        <v>117</v>
      </c>
      <c r="F160" s="66"/>
      <c r="G160" s="67"/>
      <c r="H160" s="68"/>
      <c r="I160" s="67"/>
      <c r="J160" s="169">
        <v>1</v>
      </c>
      <c r="K160" s="166">
        <v>91515000</v>
      </c>
      <c r="L160" s="167">
        <f t="shared" si="3"/>
        <v>91515000</v>
      </c>
      <c r="M160" s="168"/>
    </row>
    <row r="161" spans="1:13" s="63" customFormat="1" ht="15.75">
      <c r="A161" s="64">
        <v>25</v>
      </c>
      <c r="B161" s="73" t="s">
        <v>358</v>
      </c>
      <c r="C161" s="62"/>
      <c r="D161" s="62" t="s">
        <v>336</v>
      </c>
      <c r="E161" s="66" t="s">
        <v>117</v>
      </c>
      <c r="F161" s="66"/>
      <c r="G161" s="67"/>
      <c r="H161" s="68"/>
      <c r="I161" s="67"/>
      <c r="J161" s="169">
        <v>2</v>
      </c>
      <c r="K161" s="166">
        <v>4428000</v>
      </c>
      <c r="L161" s="167">
        <f t="shared" si="3"/>
        <v>8856000</v>
      </c>
      <c r="M161" s="168"/>
    </row>
    <row r="162" spans="1:13" s="63" customFormat="1" ht="15.75">
      <c r="A162" s="64">
        <v>26</v>
      </c>
      <c r="B162" s="73" t="s">
        <v>359</v>
      </c>
      <c r="C162" s="62"/>
      <c r="D162" s="62" t="s">
        <v>336</v>
      </c>
      <c r="E162" s="66" t="s">
        <v>117</v>
      </c>
      <c r="F162" s="66"/>
      <c r="G162" s="67"/>
      <c r="H162" s="68"/>
      <c r="I162" s="67"/>
      <c r="J162" s="169">
        <v>2</v>
      </c>
      <c r="K162" s="166">
        <v>29357000</v>
      </c>
      <c r="L162" s="167">
        <f t="shared" si="3"/>
        <v>58714000</v>
      </c>
      <c r="M162" s="168"/>
    </row>
    <row r="163" spans="1:13" s="63" customFormat="1" ht="15.75">
      <c r="A163" s="64">
        <v>27</v>
      </c>
      <c r="B163" s="73" t="s">
        <v>360</v>
      </c>
      <c r="C163" s="62"/>
      <c r="D163" s="62" t="s">
        <v>336</v>
      </c>
      <c r="E163" s="66" t="s">
        <v>117</v>
      </c>
      <c r="F163" s="66"/>
      <c r="G163" s="67"/>
      <c r="H163" s="68"/>
      <c r="I163" s="67"/>
      <c r="J163" s="169">
        <v>3</v>
      </c>
      <c r="K163" s="166">
        <v>16806000</v>
      </c>
      <c r="L163" s="167">
        <f t="shared" si="3"/>
        <v>50418000</v>
      </c>
      <c r="M163" s="168"/>
    </row>
    <row r="164" spans="1:13" s="63" customFormat="1" ht="15.75">
      <c r="A164" s="64">
        <v>28</v>
      </c>
      <c r="B164" s="73" t="s">
        <v>361</v>
      </c>
      <c r="C164" s="62"/>
      <c r="D164" s="62" t="s">
        <v>336</v>
      </c>
      <c r="E164" s="66" t="s">
        <v>117</v>
      </c>
      <c r="F164" s="66"/>
      <c r="G164" s="67"/>
      <c r="H164" s="68"/>
      <c r="I164" s="67"/>
      <c r="J164" s="169">
        <v>2</v>
      </c>
      <c r="K164" s="166">
        <v>7603000</v>
      </c>
      <c r="L164" s="167">
        <f t="shared" si="3"/>
        <v>15206000</v>
      </c>
      <c r="M164" s="168"/>
    </row>
    <row r="165" spans="1:13" s="63" customFormat="1" ht="15.75">
      <c r="A165" s="64">
        <v>29</v>
      </c>
      <c r="B165" s="73" t="s">
        <v>362</v>
      </c>
      <c r="C165" s="62"/>
      <c r="D165" s="62" t="s">
        <v>336</v>
      </c>
      <c r="E165" s="66" t="s">
        <v>117</v>
      </c>
      <c r="F165" s="66"/>
      <c r="G165" s="67"/>
      <c r="H165" s="68"/>
      <c r="I165" s="67"/>
      <c r="J165" s="169">
        <v>1</v>
      </c>
      <c r="K165" s="166">
        <v>3522000</v>
      </c>
      <c r="L165" s="167">
        <f t="shared" si="3"/>
        <v>3522000</v>
      </c>
      <c r="M165" s="168"/>
    </row>
    <row r="166" spans="1:13" s="63" customFormat="1" ht="15.75">
      <c r="A166" s="64">
        <v>30</v>
      </c>
      <c r="B166" s="73" t="s">
        <v>363</v>
      </c>
      <c r="C166" s="62"/>
      <c r="D166" s="62" t="s">
        <v>336</v>
      </c>
      <c r="E166" s="66" t="s">
        <v>117</v>
      </c>
      <c r="F166" s="66"/>
      <c r="G166" s="67"/>
      <c r="H166" s="68"/>
      <c r="I166" s="67"/>
      <c r="J166" s="169">
        <v>2</v>
      </c>
      <c r="K166" s="166">
        <v>11165000</v>
      </c>
      <c r="L166" s="167">
        <f t="shared" si="3"/>
        <v>22330000</v>
      </c>
      <c r="M166" s="168"/>
    </row>
    <row r="167" spans="1:13" s="63" customFormat="1" ht="15.75">
      <c r="A167" s="64">
        <v>31</v>
      </c>
      <c r="B167" s="73" t="s">
        <v>364</v>
      </c>
      <c r="C167" s="62"/>
      <c r="D167" s="62" t="s">
        <v>336</v>
      </c>
      <c r="E167" s="66" t="s">
        <v>117</v>
      </c>
      <c r="F167" s="66"/>
      <c r="G167" s="67"/>
      <c r="H167" s="68"/>
      <c r="I167" s="67"/>
      <c r="J167" s="169">
        <v>2</v>
      </c>
      <c r="K167" s="166">
        <v>14206000</v>
      </c>
      <c r="L167" s="167">
        <f t="shared" si="3"/>
        <v>28412000</v>
      </c>
      <c r="M167" s="168"/>
    </row>
    <row r="168" spans="1:13" s="63" customFormat="1" ht="15.75">
      <c r="A168" s="64">
        <v>32</v>
      </c>
      <c r="B168" s="73" t="s">
        <v>365</v>
      </c>
      <c r="C168" s="62"/>
      <c r="D168" s="62" t="s">
        <v>336</v>
      </c>
      <c r="E168" s="66" t="s">
        <v>117</v>
      </c>
      <c r="F168" s="66"/>
      <c r="G168" s="67"/>
      <c r="H168" s="68"/>
      <c r="I168" s="67"/>
      <c r="J168" s="169">
        <v>1</v>
      </c>
      <c r="K168" s="166">
        <v>151498000</v>
      </c>
      <c r="L168" s="167">
        <f t="shared" si="3"/>
        <v>151498000</v>
      </c>
      <c r="M168" s="168"/>
    </row>
    <row r="169" spans="1:13" s="63" customFormat="1" ht="15.75">
      <c r="A169" s="64">
        <v>33</v>
      </c>
      <c r="B169" s="73" t="s">
        <v>366</v>
      </c>
      <c r="C169" s="62"/>
      <c r="D169" s="62" t="s">
        <v>336</v>
      </c>
      <c r="E169" s="66" t="s">
        <v>117</v>
      </c>
      <c r="F169" s="66"/>
      <c r="G169" s="67"/>
      <c r="H169" s="68"/>
      <c r="I169" s="67"/>
      <c r="J169" s="169">
        <v>2</v>
      </c>
      <c r="K169" s="166">
        <v>3522000</v>
      </c>
      <c r="L169" s="167">
        <f t="shared" si="3"/>
        <v>7044000</v>
      </c>
      <c r="M169" s="168"/>
    </row>
    <row r="170" spans="1:13" s="63" customFormat="1" ht="15.75">
      <c r="A170" s="64">
        <v>34</v>
      </c>
      <c r="B170" s="65" t="s">
        <v>367</v>
      </c>
      <c r="C170" s="62"/>
      <c r="D170" s="62" t="s">
        <v>336</v>
      </c>
      <c r="E170" s="66" t="s">
        <v>117</v>
      </c>
      <c r="F170" s="66"/>
      <c r="G170" s="67"/>
      <c r="H170" s="68"/>
      <c r="I170" s="67"/>
      <c r="J170" s="169">
        <v>1</v>
      </c>
      <c r="K170" s="166">
        <v>23600000</v>
      </c>
      <c r="L170" s="167">
        <f t="shared" si="3"/>
        <v>23600000</v>
      </c>
      <c r="M170" s="168"/>
    </row>
    <row r="171" spans="1:13" s="63" customFormat="1" ht="15.75">
      <c r="A171" s="64">
        <v>35</v>
      </c>
      <c r="B171" s="65" t="s">
        <v>368</v>
      </c>
      <c r="C171" s="62"/>
      <c r="D171" s="62" t="s">
        <v>336</v>
      </c>
      <c r="E171" s="66" t="s">
        <v>117</v>
      </c>
      <c r="F171" s="66"/>
      <c r="G171" s="67"/>
      <c r="H171" s="68"/>
      <c r="I171" s="67"/>
      <c r="J171" s="169">
        <v>1</v>
      </c>
      <c r="K171" s="166">
        <v>24140000</v>
      </c>
      <c r="L171" s="167">
        <f t="shared" si="3"/>
        <v>24140000</v>
      </c>
      <c r="M171" s="168"/>
    </row>
    <row r="172" spans="1:13" s="63" customFormat="1" ht="15.75">
      <c r="A172" s="64">
        <v>36</v>
      </c>
      <c r="B172" s="65" t="s">
        <v>369</v>
      </c>
      <c r="C172" s="62"/>
      <c r="D172" s="62" t="s">
        <v>336</v>
      </c>
      <c r="E172" s="66" t="s">
        <v>117</v>
      </c>
      <c r="F172" s="66"/>
      <c r="G172" s="67"/>
      <c r="H172" s="68"/>
      <c r="I172" s="67"/>
      <c r="J172" s="169">
        <v>1</v>
      </c>
      <c r="K172" s="166">
        <v>27451000</v>
      </c>
      <c r="L172" s="167">
        <f t="shared" si="3"/>
        <v>27451000</v>
      </c>
      <c r="M172" s="168"/>
    </row>
    <row r="173" spans="1:13" s="63" customFormat="1" ht="15.75">
      <c r="A173" s="64">
        <v>37</v>
      </c>
      <c r="B173" s="74" t="s">
        <v>370</v>
      </c>
      <c r="C173" s="62"/>
      <c r="D173" s="62" t="s">
        <v>336</v>
      </c>
      <c r="E173" s="66" t="s">
        <v>117</v>
      </c>
      <c r="F173" s="66"/>
      <c r="G173" s="67"/>
      <c r="H173" s="68"/>
      <c r="I173" s="67"/>
      <c r="J173" s="171">
        <v>5</v>
      </c>
      <c r="K173" s="166">
        <v>5832000</v>
      </c>
      <c r="L173" s="167">
        <f t="shared" si="3"/>
        <v>29160000</v>
      </c>
      <c r="M173" s="168"/>
    </row>
    <row r="174" spans="1:13" s="63" customFormat="1" ht="15.75">
      <c r="A174" s="64">
        <v>38</v>
      </c>
      <c r="B174" s="75" t="s">
        <v>371</v>
      </c>
      <c r="C174" s="62"/>
      <c r="D174" s="62" t="s">
        <v>336</v>
      </c>
      <c r="E174" s="66" t="s">
        <v>117</v>
      </c>
      <c r="F174" s="66"/>
      <c r="G174" s="67"/>
      <c r="H174" s="68"/>
      <c r="I174" s="67"/>
      <c r="J174" s="170">
        <v>2</v>
      </c>
      <c r="K174" s="166">
        <v>2118000</v>
      </c>
      <c r="L174" s="167">
        <f t="shared" si="3"/>
        <v>4236000</v>
      </c>
      <c r="M174" s="168"/>
    </row>
    <row r="175" spans="1:13" s="63" customFormat="1" ht="15.75">
      <c r="A175" s="64">
        <v>39</v>
      </c>
      <c r="B175" s="71" t="s">
        <v>372</v>
      </c>
      <c r="C175" s="62"/>
      <c r="D175" s="62" t="s">
        <v>336</v>
      </c>
      <c r="E175" s="66" t="s">
        <v>117</v>
      </c>
      <c r="F175" s="66"/>
      <c r="G175" s="67"/>
      <c r="H175" s="68"/>
      <c r="I175" s="67"/>
      <c r="J175" s="171">
        <v>2</v>
      </c>
      <c r="K175" s="166">
        <v>19692000</v>
      </c>
      <c r="L175" s="167">
        <f t="shared" si="3"/>
        <v>39384000</v>
      </c>
      <c r="M175" s="168"/>
    </row>
    <row r="176" spans="1:13" s="63" customFormat="1" ht="15.75">
      <c r="A176" s="64">
        <v>40</v>
      </c>
      <c r="B176" s="69" t="s">
        <v>373</v>
      </c>
      <c r="C176" s="62"/>
      <c r="D176" s="62" t="s">
        <v>336</v>
      </c>
      <c r="E176" s="66" t="s">
        <v>117</v>
      </c>
      <c r="F176" s="66"/>
      <c r="G176" s="67"/>
      <c r="H176" s="68"/>
      <c r="I176" s="67"/>
      <c r="J176" s="171">
        <v>1</v>
      </c>
      <c r="K176" s="166">
        <v>23023000</v>
      </c>
      <c r="L176" s="167">
        <f t="shared" si="3"/>
        <v>23023000</v>
      </c>
      <c r="M176" s="168"/>
    </row>
    <row r="177" spans="1:13" s="63" customFormat="1" ht="15.75">
      <c r="A177" s="64">
        <v>41</v>
      </c>
      <c r="B177" s="71" t="s">
        <v>374</v>
      </c>
      <c r="C177" s="62"/>
      <c r="D177" s="62" t="s">
        <v>336</v>
      </c>
      <c r="E177" s="66" t="s">
        <v>117</v>
      </c>
      <c r="F177" s="66"/>
      <c r="G177" s="67"/>
      <c r="H177" s="68"/>
      <c r="I177" s="67"/>
      <c r="J177" s="171">
        <v>2</v>
      </c>
      <c r="K177" s="166">
        <v>18826000</v>
      </c>
      <c r="L177" s="167">
        <f t="shared" si="3"/>
        <v>37652000</v>
      </c>
      <c r="M177" s="168"/>
    </row>
    <row r="178" spans="1:13" s="63" customFormat="1" ht="15.75">
      <c r="A178" s="64">
        <v>42</v>
      </c>
      <c r="B178" s="71" t="s">
        <v>375</v>
      </c>
      <c r="C178" s="62"/>
      <c r="D178" s="62" t="s">
        <v>336</v>
      </c>
      <c r="E178" s="66" t="s">
        <v>117</v>
      </c>
      <c r="F178" s="66"/>
      <c r="G178" s="67"/>
      <c r="H178" s="68"/>
      <c r="I178" s="67"/>
      <c r="J178" s="171">
        <v>2</v>
      </c>
      <c r="K178" s="166">
        <v>15208000</v>
      </c>
      <c r="L178" s="167">
        <f t="shared" si="3"/>
        <v>30416000</v>
      </c>
      <c r="M178" s="168"/>
    </row>
    <row r="179" spans="1:13" s="63" customFormat="1" ht="15.75">
      <c r="A179" s="64">
        <v>43</v>
      </c>
      <c r="B179" s="73" t="s">
        <v>376</v>
      </c>
      <c r="C179" s="62"/>
      <c r="D179" s="62" t="s">
        <v>336</v>
      </c>
      <c r="E179" s="66" t="s">
        <v>117</v>
      </c>
      <c r="F179" s="66"/>
      <c r="G179" s="67"/>
      <c r="H179" s="68"/>
      <c r="I179" s="67"/>
      <c r="J179" s="169">
        <v>2</v>
      </c>
      <c r="K179" s="166">
        <v>29742000</v>
      </c>
      <c r="L179" s="167">
        <f t="shared" si="3"/>
        <v>59484000</v>
      </c>
      <c r="M179" s="168"/>
    </row>
    <row r="180" spans="1:13" s="63" customFormat="1" ht="15.75">
      <c r="A180" s="64">
        <v>44</v>
      </c>
      <c r="B180" s="73" t="s">
        <v>377</v>
      </c>
      <c r="C180" s="62"/>
      <c r="D180" s="62" t="s">
        <v>336</v>
      </c>
      <c r="E180" s="66" t="s">
        <v>117</v>
      </c>
      <c r="F180" s="66"/>
      <c r="G180" s="67"/>
      <c r="H180" s="68"/>
      <c r="I180" s="67"/>
      <c r="J180" s="169">
        <v>2</v>
      </c>
      <c r="K180" s="166">
        <v>3522000</v>
      </c>
      <c r="L180" s="167">
        <f t="shared" si="3"/>
        <v>7044000</v>
      </c>
      <c r="M180" s="168"/>
    </row>
    <row r="181" spans="1:13" s="63" customFormat="1" ht="15.75">
      <c r="A181" s="64">
        <v>45</v>
      </c>
      <c r="B181" s="73" t="s">
        <v>378</v>
      </c>
      <c r="C181" s="62"/>
      <c r="D181" s="62" t="s">
        <v>336</v>
      </c>
      <c r="E181" s="66" t="s">
        <v>79</v>
      </c>
      <c r="F181" s="66"/>
      <c r="G181" s="67"/>
      <c r="H181" s="68"/>
      <c r="I181" s="67"/>
      <c r="J181" s="169">
        <v>2</v>
      </c>
      <c r="K181" s="166">
        <v>7123000</v>
      </c>
      <c r="L181" s="167">
        <f t="shared" si="3"/>
        <v>14246000</v>
      </c>
      <c r="M181" s="168"/>
    </row>
    <row r="182" spans="1:13" s="63" customFormat="1" ht="15.75">
      <c r="A182" s="64">
        <v>46</v>
      </c>
      <c r="B182" s="73" t="s">
        <v>379</v>
      </c>
      <c r="C182" s="62"/>
      <c r="D182" s="62" t="s">
        <v>336</v>
      </c>
      <c r="E182" s="66" t="s">
        <v>117</v>
      </c>
      <c r="F182" s="66"/>
      <c r="G182" s="67"/>
      <c r="H182" s="68"/>
      <c r="I182" s="67"/>
      <c r="J182" s="169">
        <v>1</v>
      </c>
      <c r="K182" s="166">
        <v>6968000</v>
      </c>
      <c r="L182" s="167">
        <f t="shared" si="3"/>
        <v>6968000</v>
      </c>
      <c r="M182" s="168"/>
    </row>
    <row r="183" spans="1:13" s="63" customFormat="1" ht="15.75">
      <c r="A183" s="64">
        <v>47</v>
      </c>
      <c r="B183" s="73" t="s">
        <v>380</v>
      </c>
      <c r="C183" s="62"/>
      <c r="D183" s="62" t="s">
        <v>336</v>
      </c>
      <c r="E183" s="66" t="s">
        <v>117</v>
      </c>
      <c r="F183" s="66"/>
      <c r="G183" s="67"/>
      <c r="H183" s="68"/>
      <c r="I183" s="67"/>
      <c r="J183" s="169">
        <v>3</v>
      </c>
      <c r="K183" s="166">
        <v>4292000</v>
      </c>
      <c r="L183" s="167">
        <f t="shared" si="3"/>
        <v>12876000</v>
      </c>
      <c r="M183" s="168"/>
    </row>
    <row r="184" spans="1:13" s="63" customFormat="1" ht="15.75">
      <c r="A184" s="64">
        <v>48</v>
      </c>
      <c r="B184" s="73" t="s">
        <v>380</v>
      </c>
      <c r="C184" s="62"/>
      <c r="D184" s="62" t="s">
        <v>336</v>
      </c>
      <c r="E184" s="66" t="s">
        <v>117</v>
      </c>
      <c r="F184" s="66"/>
      <c r="G184" s="67"/>
      <c r="H184" s="68"/>
      <c r="I184" s="67"/>
      <c r="J184" s="169">
        <v>3</v>
      </c>
      <c r="K184" s="166">
        <v>7199000</v>
      </c>
      <c r="L184" s="167">
        <f t="shared" si="3"/>
        <v>21597000</v>
      </c>
      <c r="M184" s="168"/>
    </row>
    <row r="185" spans="1:13" s="63" customFormat="1" ht="15.75">
      <c r="A185" s="64">
        <v>49</v>
      </c>
      <c r="B185" s="76" t="s">
        <v>381</v>
      </c>
      <c r="C185" s="62"/>
      <c r="D185" s="62" t="s">
        <v>336</v>
      </c>
      <c r="E185" s="66" t="s">
        <v>79</v>
      </c>
      <c r="F185" s="66"/>
      <c r="G185" s="67"/>
      <c r="H185" s="68"/>
      <c r="I185" s="67"/>
      <c r="J185" s="165">
        <v>3</v>
      </c>
      <c r="K185" s="166">
        <v>12128000</v>
      </c>
      <c r="L185" s="167">
        <f t="shared" si="3"/>
        <v>36384000</v>
      </c>
      <c r="M185" s="168"/>
    </row>
    <row r="186" spans="1:13" s="63" customFormat="1" ht="15.75">
      <c r="A186" s="64">
        <v>50</v>
      </c>
      <c r="B186" s="73" t="s">
        <v>382</v>
      </c>
      <c r="C186" s="62"/>
      <c r="D186" s="62" t="s">
        <v>336</v>
      </c>
      <c r="E186" s="66" t="s">
        <v>117</v>
      </c>
      <c r="F186" s="66"/>
      <c r="G186" s="67"/>
      <c r="H186" s="68"/>
      <c r="I186" s="67"/>
      <c r="J186" s="169">
        <v>2</v>
      </c>
      <c r="K186" s="166">
        <v>16748000</v>
      </c>
      <c r="L186" s="167">
        <f t="shared" si="3"/>
        <v>33496000</v>
      </c>
      <c r="M186" s="168"/>
    </row>
    <row r="187" spans="1:13" s="63" customFormat="1" ht="15.75">
      <c r="A187" s="64">
        <v>51</v>
      </c>
      <c r="B187" s="73" t="s">
        <v>383</v>
      </c>
      <c r="C187" s="62"/>
      <c r="D187" s="62" t="s">
        <v>336</v>
      </c>
      <c r="E187" s="66" t="s">
        <v>117</v>
      </c>
      <c r="F187" s="66"/>
      <c r="G187" s="67"/>
      <c r="H187" s="68"/>
      <c r="I187" s="67"/>
      <c r="J187" s="169">
        <v>2</v>
      </c>
      <c r="K187" s="166">
        <v>4871000</v>
      </c>
      <c r="L187" s="167">
        <f t="shared" si="3"/>
        <v>9742000</v>
      </c>
      <c r="M187" s="168"/>
    </row>
    <row r="188" spans="1:13" s="63" customFormat="1" ht="15.75">
      <c r="A188" s="64">
        <v>52</v>
      </c>
      <c r="B188" s="73" t="s">
        <v>384</v>
      </c>
      <c r="C188" s="62"/>
      <c r="D188" s="62" t="s">
        <v>336</v>
      </c>
      <c r="E188" s="66" t="s">
        <v>117</v>
      </c>
      <c r="F188" s="66"/>
      <c r="G188" s="67"/>
      <c r="H188" s="68"/>
      <c r="I188" s="67"/>
      <c r="J188" s="169">
        <v>2</v>
      </c>
      <c r="K188" s="166">
        <v>18922000</v>
      </c>
      <c r="L188" s="167">
        <f t="shared" si="3"/>
        <v>37844000</v>
      </c>
      <c r="M188" s="168"/>
    </row>
    <row r="189" spans="1:13" s="63" customFormat="1" ht="15.75">
      <c r="A189" s="64">
        <v>53</v>
      </c>
      <c r="B189" s="73" t="s">
        <v>385</v>
      </c>
      <c r="C189" s="62"/>
      <c r="D189" s="62" t="s">
        <v>336</v>
      </c>
      <c r="E189" s="66" t="s">
        <v>117</v>
      </c>
      <c r="F189" s="66"/>
      <c r="G189" s="67"/>
      <c r="H189" s="68"/>
      <c r="I189" s="67"/>
      <c r="J189" s="169">
        <v>1</v>
      </c>
      <c r="K189" s="166">
        <v>12128000</v>
      </c>
      <c r="L189" s="167">
        <f t="shared" si="3"/>
        <v>12128000</v>
      </c>
      <c r="M189" s="168"/>
    </row>
    <row r="190" spans="1:13" s="63" customFormat="1" ht="15.75">
      <c r="A190" s="64">
        <v>54</v>
      </c>
      <c r="B190" s="73" t="s">
        <v>385</v>
      </c>
      <c r="C190" s="62"/>
      <c r="D190" s="62" t="s">
        <v>336</v>
      </c>
      <c r="E190" s="66" t="s">
        <v>117</v>
      </c>
      <c r="F190" s="66"/>
      <c r="G190" s="67"/>
      <c r="H190" s="68"/>
      <c r="I190" s="67"/>
      <c r="J190" s="169">
        <v>1</v>
      </c>
      <c r="K190" s="166">
        <v>14918000</v>
      </c>
      <c r="L190" s="167">
        <f t="shared" si="3"/>
        <v>14918000</v>
      </c>
      <c r="M190" s="168"/>
    </row>
    <row r="191" spans="1:13" s="63" customFormat="1" ht="15.75">
      <c r="A191" s="64">
        <v>55</v>
      </c>
      <c r="B191" s="73" t="s">
        <v>386</v>
      </c>
      <c r="C191" s="62"/>
      <c r="D191" s="62" t="s">
        <v>336</v>
      </c>
      <c r="E191" s="66" t="s">
        <v>117</v>
      </c>
      <c r="F191" s="66"/>
      <c r="G191" s="67"/>
      <c r="H191" s="68"/>
      <c r="I191" s="67"/>
      <c r="J191" s="165">
        <v>4</v>
      </c>
      <c r="K191" s="166">
        <v>1443000</v>
      </c>
      <c r="L191" s="167">
        <f t="shared" si="3"/>
        <v>5772000</v>
      </c>
      <c r="M191" s="168"/>
    </row>
    <row r="192" spans="1:13" s="63" customFormat="1" ht="15.75">
      <c r="A192" s="64">
        <v>56</v>
      </c>
      <c r="B192" s="73" t="s">
        <v>387</v>
      </c>
      <c r="C192" s="62"/>
      <c r="D192" s="62" t="s">
        <v>336</v>
      </c>
      <c r="E192" s="66" t="s">
        <v>117</v>
      </c>
      <c r="F192" s="66"/>
      <c r="G192" s="67"/>
      <c r="H192" s="68"/>
      <c r="I192" s="67"/>
      <c r="J192" s="169">
        <v>1</v>
      </c>
      <c r="K192" s="166">
        <v>49953000</v>
      </c>
      <c r="L192" s="167">
        <f t="shared" si="3"/>
        <v>49953000</v>
      </c>
      <c r="M192" s="168"/>
    </row>
    <row r="193" spans="1:13" s="63" customFormat="1" ht="15.75">
      <c r="A193" s="64">
        <v>57</v>
      </c>
      <c r="B193" s="73" t="s">
        <v>388</v>
      </c>
      <c r="C193" s="62"/>
      <c r="D193" s="62" t="s">
        <v>336</v>
      </c>
      <c r="E193" s="66" t="s">
        <v>117</v>
      </c>
      <c r="F193" s="66"/>
      <c r="G193" s="67"/>
      <c r="H193" s="68"/>
      <c r="I193" s="67"/>
      <c r="J193" s="169">
        <v>1</v>
      </c>
      <c r="K193" s="166">
        <v>2272000</v>
      </c>
      <c r="L193" s="167">
        <f t="shared" si="3"/>
        <v>2272000</v>
      </c>
      <c r="M193" s="168"/>
    </row>
    <row r="194" spans="1:13" s="63" customFormat="1" ht="15.75">
      <c r="A194" s="64">
        <v>58</v>
      </c>
      <c r="B194" s="73" t="s">
        <v>389</v>
      </c>
      <c r="C194" s="62"/>
      <c r="D194" s="62" t="s">
        <v>336</v>
      </c>
      <c r="E194" s="66" t="s">
        <v>117</v>
      </c>
      <c r="F194" s="66"/>
      <c r="G194" s="67"/>
      <c r="H194" s="68"/>
      <c r="I194" s="67"/>
      <c r="J194" s="169">
        <v>1</v>
      </c>
      <c r="K194" s="166">
        <v>7277000</v>
      </c>
      <c r="L194" s="167">
        <f t="shared" si="3"/>
        <v>7277000</v>
      </c>
      <c r="M194" s="168"/>
    </row>
    <row r="195" spans="1:13" s="63" customFormat="1" ht="15.75">
      <c r="A195" s="64">
        <v>59</v>
      </c>
      <c r="B195" s="77" t="s">
        <v>390</v>
      </c>
      <c r="C195" s="62"/>
      <c r="D195" s="62" t="s">
        <v>336</v>
      </c>
      <c r="E195" s="66" t="s">
        <v>117</v>
      </c>
      <c r="F195" s="66"/>
      <c r="G195" s="67"/>
      <c r="H195" s="68"/>
      <c r="I195" s="67"/>
      <c r="J195" s="171">
        <v>1</v>
      </c>
      <c r="K195" s="166">
        <v>10780000</v>
      </c>
      <c r="L195" s="167">
        <f t="shared" si="3"/>
        <v>10780000</v>
      </c>
      <c r="M195" s="168"/>
    </row>
    <row r="196" spans="1:13" s="63" customFormat="1" ht="15.75">
      <c r="A196" s="64">
        <v>60</v>
      </c>
      <c r="B196" s="77" t="s">
        <v>391</v>
      </c>
      <c r="C196" s="62"/>
      <c r="D196" s="62" t="s">
        <v>336</v>
      </c>
      <c r="E196" s="66" t="s">
        <v>117</v>
      </c>
      <c r="F196" s="66"/>
      <c r="G196" s="67"/>
      <c r="H196" s="68"/>
      <c r="I196" s="67"/>
      <c r="J196" s="171">
        <v>2</v>
      </c>
      <c r="K196" s="166">
        <v>28567000</v>
      </c>
      <c r="L196" s="167">
        <f t="shared" si="3"/>
        <v>57134000</v>
      </c>
      <c r="M196" s="168"/>
    </row>
    <row r="197" spans="1:13" s="63" customFormat="1" ht="15.75">
      <c r="A197" s="64">
        <v>61</v>
      </c>
      <c r="B197" s="78" t="s">
        <v>392</v>
      </c>
      <c r="C197" s="62"/>
      <c r="D197" s="62" t="s">
        <v>336</v>
      </c>
      <c r="E197" s="66" t="s">
        <v>117</v>
      </c>
      <c r="F197" s="66"/>
      <c r="G197" s="67"/>
      <c r="H197" s="68"/>
      <c r="I197" s="67"/>
      <c r="J197" s="172">
        <v>1</v>
      </c>
      <c r="K197" s="166">
        <v>7141000</v>
      </c>
      <c r="L197" s="167">
        <f t="shared" si="3"/>
        <v>7141000</v>
      </c>
      <c r="M197" s="168"/>
    </row>
    <row r="198" spans="1:13" s="63" customFormat="1" ht="15.75">
      <c r="A198" s="64">
        <v>62</v>
      </c>
      <c r="B198" s="79" t="s">
        <v>393</v>
      </c>
      <c r="C198" s="62"/>
      <c r="D198" s="62" t="s">
        <v>336</v>
      </c>
      <c r="E198" s="66" t="s">
        <v>117</v>
      </c>
      <c r="F198" s="66"/>
      <c r="G198" s="67"/>
      <c r="H198" s="68"/>
      <c r="I198" s="67"/>
      <c r="J198" s="172">
        <v>2</v>
      </c>
      <c r="K198" s="166">
        <v>1252000</v>
      </c>
      <c r="L198" s="167">
        <f t="shared" si="3"/>
        <v>2504000</v>
      </c>
      <c r="M198" s="168"/>
    </row>
    <row r="199" spans="1:13" s="63" customFormat="1" ht="15.75">
      <c r="A199" s="64">
        <v>63</v>
      </c>
      <c r="B199" s="79" t="s">
        <v>393</v>
      </c>
      <c r="C199" s="62"/>
      <c r="D199" s="62" t="s">
        <v>336</v>
      </c>
      <c r="E199" s="66" t="s">
        <v>117</v>
      </c>
      <c r="F199" s="66"/>
      <c r="G199" s="67"/>
      <c r="H199" s="68"/>
      <c r="I199" s="67"/>
      <c r="J199" s="172">
        <v>2</v>
      </c>
      <c r="K199" s="166">
        <v>1905000</v>
      </c>
      <c r="L199" s="167">
        <f t="shared" si="3"/>
        <v>3810000</v>
      </c>
      <c r="M199" s="168"/>
    </row>
    <row r="200" spans="1:13" s="63" customFormat="1" ht="15.75">
      <c r="A200" s="64">
        <v>64</v>
      </c>
      <c r="B200" s="79" t="s">
        <v>362</v>
      </c>
      <c r="C200" s="62"/>
      <c r="D200" s="62" t="s">
        <v>336</v>
      </c>
      <c r="E200" s="66" t="s">
        <v>117</v>
      </c>
      <c r="F200" s="66"/>
      <c r="G200" s="67"/>
      <c r="H200" s="68"/>
      <c r="I200" s="67"/>
      <c r="J200" s="172">
        <v>2</v>
      </c>
      <c r="K200" s="166">
        <v>1098000</v>
      </c>
      <c r="L200" s="167">
        <f t="shared" si="3"/>
        <v>2196000</v>
      </c>
      <c r="M200" s="168"/>
    </row>
    <row r="201" spans="1:13" s="63" customFormat="1" ht="15.75">
      <c r="A201" s="64">
        <v>65</v>
      </c>
      <c r="B201" s="65" t="s">
        <v>394</v>
      </c>
      <c r="C201" s="62"/>
      <c r="D201" s="62" t="s">
        <v>336</v>
      </c>
      <c r="E201" s="66" t="s">
        <v>117</v>
      </c>
      <c r="F201" s="66"/>
      <c r="G201" s="67"/>
      <c r="H201" s="68"/>
      <c r="I201" s="67"/>
      <c r="J201" s="172">
        <v>2</v>
      </c>
      <c r="K201" s="166">
        <v>2290000</v>
      </c>
      <c r="L201" s="167">
        <f t="shared" si="3"/>
        <v>4580000</v>
      </c>
      <c r="M201" s="168"/>
    </row>
    <row r="202" spans="1:13" s="80" customFormat="1" ht="31.5" customHeight="1">
      <c r="A202" s="342" t="s">
        <v>171</v>
      </c>
      <c r="B202" s="343"/>
      <c r="C202" s="343"/>
      <c r="D202" s="343"/>
      <c r="E202" s="343"/>
      <c r="F202" s="343"/>
      <c r="G202" s="343"/>
      <c r="H202" s="343"/>
      <c r="I202" s="343"/>
      <c r="J202" s="173"/>
      <c r="K202" s="174"/>
      <c r="L202" s="175">
        <f>L136+L91+L76</f>
        <v>30202761000</v>
      </c>
      <c r="M202" s="176"/>
    </row>
    <row r="203" spans="1:13" ht="20.25" customHeight="1">
      <c r="A203" s="109" t="s">
        <v>331</v>
      </c>
      <c r="B203" s="110"/>
      <c r="C203" s="110"/>
      <c r="D203" s="110"/>
      <c r="E203" s="110"/>
      <c r="F203" s="110"/>
      <c r="G203" s="110"/>
      <c r="H203" s="110"/>
      <c r="I203" s="110"/>
      <c r="J203" s="177"/>
      <c r="K203" s="177"/>
      <c r="L203" s="178"/>
      <c r="M203" s="120"/>
    </row>
    <row r="204" spans="1:13" ht="15.75">
      <c r="A204" s="81" t="s">
        <v>91</v>
      </c>
      <c r="B204" s="82" t="s">
        <v>172</v>
      </c>
      <c r="C204" s="83"/>
      <c r="D204" s="84"/>
      <c r="E204" s="85" t="s">
        <v>173</v>
      </c>
      <c r="F204" s="86"/>
      <c r="G204" s="86"/>
      <c r="H204" s="87"/>
      <c r="I204" s="86"/>
      <c r="J204" s="179">
        <v>1</v>
      </c>
      <c r="K204" s="180">
        <v>2405000000</v>
      </c>
      <c r="L204" s="181">
        <f>K204*J204</f>
        <v>2405000000</v>
      </c>
      <c r="M204" s="124"/>
    </row>
    <row r="205" spans="1:13" ht="15.75">
      <c r="A205" s="88"/>
      <c r="B205" s="89" t="s">
        <v>174</v>
      </c>
      <c r="C205" s="90"/>
      <c r="D205" s="91"/>
      <c r="E205" s="92"/>
      <c r="F205" s="92"/>
      <c r="G205" s="92"/>
      <c r="H205" s="93"/>
      <c r="I205" s="92"/>
      <c r="J205" s="182"/>
      <c r="K205" s="183"/>
      <c r="L205" s="184"/>
      <c r="M205" s="124"/>
    </row>
    <row r="206" spans="1:13" ht="15.75">
      <c r="A206" s="88"/>
      <c r="B206" s="89" t="s">
        <v>175</v>
      </c>
      <c r="C206" s="90"/>
      <c r="D206" s="91"/>
      <c r="E206" s="92"/>
      <c r="F206" s="92"/>
      <c r="G206" s="92"/>
      <c r="H206" s="93"/>
      <c r="I206" s="92"/>
      <c r="J206" s="182"/>
      <c r="K206" s="183"/>
      <c r="L206" s="184"/>
      <c r="M206" s="124"/>
    </row>
    <row r="207" spans="1:13" ht="15.75">
      <c r="A207" s="88"/>
      <c r="B207" s="89" t="s">
        <v>176</v>
      </c>
      <c r="C207" s="90"/>
      <c r="D207" s="91"/>
      <c r="E207" s="92"/>
      <c r="F207" s="92"/>
      <c r="G207" s="92"/>
      <c r="H207" s="93"/>
      <c r="I207" s="92"/>
      <c r="J207" s="182"/>
      <c r="K207" s="183"/>
      <c r="L207" s="184"/>
      <c r="M207" s="124"/>
    </row>
    <row r="208" spans="1:13" ht="63">
      <c r="A208" s="88"/>
      <c r="B208" s="89" t="s">
        <v>177</v>
      </c>
      <c r="C208" s="90"/>
      <c r="D208" s="91"/>
      <c r="E208" s="92"/>
      <c r="F208" s="92"/>
      <c r="G208" s="92"/>
      <c r="H208" s="93"/>
      <c r="I208" s="92"/>
      <c r="J208" s="182"/>
      <c r="K208" s="183"/>
      <c r="L208" s="184"/>
      <c r="M208" s="124"/>
    </row>
    <row r="209" spans="1:13" ht="47.25">
      <c r="A209" s="88"/>
      <c r="B209" s="89" t="s">
        <v>178</v>
      </c>
      <c r="C209" s="90"/>
      <c r="D209" s="91"/>
      <c r="E209" s="92"/>
      <c r="F209" s="92"/>
      <c r="G209" s="92"/>
      <c r="H209" s="93"/>
      <c r="I209" s="92"/>
      <c r="J209" s="182"/>
      <c r="K209" s="183"/>
      <c r="L209" s="184"/>
      <c r="M209" s="124"/>
    </row>
    <row r="210" spans="1:13" ht="15.75">
      <c r="A210" s="88"/>
      <c r="B210" s="89" t="s">
        <v>179</v>
      </c>
      <c r="C210" s="90"/>
      <c r="D210" s="91"/>
      <c r="E210" s="92"/>
      <c r="F210" s="92"/>
      <c r="G210" s="92"/>
      <c r="H210" s="93"/>
      <c r="I210" s="92"/>
      <c r="J210" s="182"/>
      <c r="K210" s="183"/>
      <c r="L210" s="184"/>
      <c r="M210" s="124"/>
    </row>
    <row r="211" spans="1:13" ht="15.75">
      <c r="A211" s="88"/>
      <c r="B211" s="89" t="s">
        <v>180</v>
      </c>
      <c r="C211" s="90"/>
      <c r="D211" s="91"/>
      <c r="E211" s="92"/>
      <c r="F211" s="92"/>
      <c r="G211" s="92"/>
      <c r="H211" s="93"/>
      <c r="I211" s="92"/>
      <c r="J211" s="182"/>
      <c r="K211" s="183"/>
      <c r="L211" s="184"/>
      <c r="M211" s="124"/>
    </row>
    <row r="212" spans="1:13" ht="15.75">
      <c r="A212" s="88"/>
      <c r="B212" s="89" t="s">
        <v>181</v>
      </c>
      <c r="C212" s="90"/>
      <c r="D212" s="91"/>
      <c r="E212" s="92"/>
      <c r="F212" s="92"/>
      <c r="G212" s="92"/>
      <c r="H212" s="93"/>
      <c r="I212" s="92"/>
      <c r="J212" s="182"/>
      <c r="K212" s="183"/>
      <c r="L212" s="184"/>
      <c r="M212" s="124"/>
    </row>
    <row r="213" spans="1:13" ht="15.75">
      <c r="A213" s="88"/>
      <c r="B213" s="89" t="s">
        <v>182</v>
      </c>
      <c r="C213" s="90"/>
      <c r="D213" s="91"/>
      <c r="E213" s="92"/>
      <c r="F213" s="92"/>
      <c r="G213" s="92"/>
      <c r="H213" s="93"/>
      <c r="I213" s="92"/>
      <c r="J213" s="182"/>
      <c r="K213" s="183"/>
      <c r="L213" s="184"/>
      <c r="M213" s="124"/>
    </row>
    <row r="214" spans="1:13" ht="15.75">
      <c r="A214" s="88"/>
      <c r="B214" s="89" t="s">
        <v>183</v>
      </c>
      <c r="C214" s="90"/>
      <c r="D214" s="91"/>
      <c r="E214" s="92"/>
      <c r="F214" s="92"/>
      <c r="G214" s="92"/>
      <c r="H214" s="93"/>
      <c r="I214" s="92"/>
      <c r="J214" s="182"/>
      <c r="K214" s="183"/>
      <c r="L214" s="184"/>
      <c r="M214" s="124"/>
    </row>
    <row r="215" spans="1:13" ht="15.75">
      <c r="A215" s="88"/>
      <c r="B215" s="89" t="s">
        <v>184</v>
      </c>
      <c r="C215" s="90"/>
      <c r="D215" s="91"/>
      <c r="E215" s="92"/>
      <c r="F215" s="92"/>
      <c r="G215" s="92"/>
      <c r="H215" s="93"/>
      <c r="I215" s="92"/>
      <c r="J215" s="182"/>
      <c r="K215" s="183"/>
      <c r="L215" s="184"/>
      <c r="M215" s="124"/>
    </row>
    <row r="216" spans="1:13" ht="47.25">
      <c r="A216" s="88"/>
      <c r="B216" s="89" t="s">
        <v>185</v>
      </c>
      <c r="C216" s="90"/>
      <c r="D216" s="91"/>
      <c r="E216" s="92"/>
      <c r="F216" s="92"/>
      <c r="G216" s="92"/>
      <c r="H216" s="93"/>
      <c r="I216" s="92"/>
      <c r="J216" s="182"/>
      <c r="K216" s="183"/>
      <c r="L216" s="184"/>
      <c r="M216" s="124"/>
    </row>
    <row r="217" spans="1:13" ht="31.5">
      <c r="A217" s="88"/>
      <c r="B217" s="89" t="s">
        <v>186</v>
      </c>
      <c r="C217" s="90"/>
      <c r="D217" s="91"/>
      <c r="E217" s="92"/>
      <c r="F217" s="92"/>
      <c r="G217" s="92"/>
      <c r="H217" s="93"/>
      <c r="I217" s="92"/>
      <c r="J217" s="182"/>
      <c r="K217" s="183"/>
      <c r="L217" s="184"/>
      <c r="M217" s="124"/>
    </row>
    <row r="218" spans="1:13" ht="15.75">
      <c r="A218" s="88"/>
      <c r="B218" s="89" t="s">
        <v>187</v>
      </c>
      <c r="C218" s="90"/>
      <c r="D218" s="91"/>
      <c r="E218" s="92"/>
      <c r="F218" s="92"/>
      <c r="G218" s="92"/>
      <c r="H218" s="93"/>
      <c r="I218" s="92"/>
      <c r="J218" s="182"/>
      <c r="K218" s="183"/>
      <c r="L218" s="184"/>
      <c r="M218" s="124"/>
    </row>
    <row r="219" spans="1:13" ht="15.75">
      <c r="A219" s="88"/>
      <c r="B219" s="89" t="s">
        <v>188</v>
      </c>
      <c r="C219" s="90"/>
      <c r="D219" s="91"/>
      <c r="E219" s="92"/>
      <c r="F219" s="92"/>
      <c r="G219" s="92"/>
      <c r="H219" s="93"/>
      <c r="I219" s="92"/>
      <c r="J219" s="182"/>
      <c r="K219" s="183"/>
      <c r="L219" s="184"/>
      <c r="M219" s="124"/>
    </row>
    <row r="220" spans="1:13" ht="15.75">
      <c r="A220" s="88"/>
      <c r="B220" s="89" t="s">
        <v>189</v>
      </c>
      <c r="C220" s="90"/>
      <c r="D220" s="91"/>
      <c r="E220" s="92"/>
      <c r="F220" s="92"/>
      <c r="G220" s="92"/>
      <c r="H220" s="93"/>
      <c r="I220" s="92"/>
      <c r="J220" s="182"/>
      <c r="K220" s="183"/>
      <c r="L220" s="184"/>
      <c r="M220" s="124"/>
    </row>
    <row r="221" spans="1:13" ht="15.75">
      <c r="A221" s="88"/>
      <c r="B221" s="89" t="s">
        <v>190</v>
      </c>
      <c r="C221" s="90"/>
      <c r="D221" s="91"/>
      <c r="E221" s="92"/>
      <c r="F221" s="92"/>
      <c r="G221" s="92"/>
      <c r="H221" s="93"/>
      <c r="I221" s="92"/>
      <c r="J221" s="182"/>
      <c r="K221" s="183"/>
      <c r="L221" s="184"/>
      <c r="M221" s="124"/>
    </row>
    <row r="222" spans="1:13" ht="15.75">
      <c r="A222" s="88"/>
      <c r="B222" s="89" t="s">
        <v>191</v>
      </c>
      <c r="C222" s="90"/>
      <c r="D222" s="91"/>
      <c r="E222" s="92"/>
      <c r="F222" s="92"/>
      <c r="G222" s="92"/>
      <c r="H222" s="93"/>
      <c r="I222" s="92"/>
      <c r="J222" s="182"/>
      <c r="K222" s="183"/>
      <c r="L222" s="184"/>
      <c r="M222" s="124"/>
    </row>
    <row r="223" spans="1:13" ht="15.75">
      <c r="A223" s="88"/>
      <c r="B223" s="89" t="s">
        <v>182</v>
      </c>
      <c r="C223" s="90"/>
      <c r="D223" s="91"/>
      <c r="E223" s="92"/>
      <c r="F223" s="92"/>
      <c r="G223" s="92"/>
      <c r="H223" s="93"/>
      <c r="I223" s="92"/>
      <c r="J223" s="182"/>
      <c r="K223" s="183"/>
      <c r="L223" s="184"/>
      <c r="M223" s="124"/>
    </row>
    <row r="224" spans="1:13" ht="15.75">
      <c r="A224" s="88"/>
      <c r="B224" s="89" t="s">
        <v>192</v>
      </c>
      <c r="C224" s="90"/>
      <c r="D224" s="91"/>
      <c r="E224" s="92"/>
      <c r="F224" s="92"/>
      <c r="G224" s="92"/>
      <c r="H224" s="93"/>
      <c r="I224" s="92"/>
      <c r="J224" s="182"/>
      <c r="K224" s="183"/>
      <c r="L224" s="184"/>
      <c r="M224" s="124"/>
    </row>
    <row r="225" spans="1:13" ht="15.75">
      <c r="A225" s="88"/>
      <c r="B225" s="89" t="s">
        <v>193</v>
      </c>
      <c r="C225" s="90"/>
      <c r="D225" s="91" t="s">
        <v>95</v>
      </c>
      <c r="E225" s="92"/>
      <c r="F225" s="92"/>
      <c r="G225" s="92"/>
      <c r="H225" s="93"/>
      <c r="I225" s="92"/>
      <c r="J225" s="182">
        <v>1</v>
      </c>
      <c r="K225" s="183"/>
      <c r="L225" s="184"/>
      <c r="M225" s="124"/>
    </row>
    <row r="226" spans="1:13" ht="15.75">
      <c r="A226" s="88"/>
      <c r="B226" s="89" t="s">
        <v>194</v>
      </c>
      <c r="C226" s="90"/>
      <c r="D226" s="91" t="s">
        <v>95</v>
      </c>
      <c r="E226" s="92"/>
      <c r="F226" s="92"/>
      <c r="G226" s="92"/>
      <c r="H226" s="93"/>
      <c r="I226" s="92"/>
      <c r="J226" s="182">
        <v>1</v>
      </c>
      <c r="K226" s="183"/>
      <c r="L226" s="184"/>
      <c r="M226" s="124"/>
    </row>
    <row r="227" spans="1:13" ht="15.75">
      <c r="A227" s="88"/>
      <c r="B227" s="89" t="s">
        <v>195</v>
      </c>
      <c r="C227" s="90"/>
      <c r="D227" s="91" t="s">
        <v>95</v>
      </c>
      <c r="E227" s="92"/>
      <c r="F227" s="92"/>
      <c r="G227" s="92"/>
      <c r="H227" s="93"/>
      <c r="I227" s="92"/>
      <c r="J227" s="182">
        <v>1</v>
      </c>
      <c r="K227" s="183"/>
      <c r="L227" s="184"/>
      <c r="M227" s="124"/>
    </row>
    <row r="228" spans="1:13" ht="15.75">
      <c r="A228" s="88"/>
      <c r="B228" s="89" t="s">
        <v>196</v>
      </c>
      <c r="C228" s="90"/>
      <c r="D228" s="91" t="s">
        <v>95</v>
      </c>
      <c r="E228" s="92"/>
      <c r="F228" s="92"/>
      <c r="G228" s="92"/>
      <c r="H228" s="93"/>
      <c r="I228" s="92"/>
      <c r="J228" s="182">
        <v>1</v>
      </c>
      <c r="K228" s="183"/>
      <c r="L228" s="184"/>
      <c r="M228" s="124"/>
    </row>
    <row r="229" spans="1:13" ht="15.75">
      <c r="A229" s="88"/>
      <c r="B229" s="89" t="s">
        <v>197</v>
      </c>
      <c r="C229" s="90"/>
      <c r="D229" s="91"/>
      <c r="E229" s="92"/>
      <c r="F229" s="92"/>
      <c r="G229" s="92"/>
      <c r="H229" s="93"/>
      <c r="I229" s="92"/>
      <c r="J229" s="182"/>
      <c r="K229" s="183"/>
      <c r="L229" s="184"/>
      <c r="M229" s="124"/>
    </row>
    <row r="230" spans="1:13" ht="31.5">
      <c r="A230" s="88"/>
      <c r="B230" s="89" t="s">
        <v>198</v>
      </c>
      <c r="C230" s="90"/>
      <c r="D230" s="91" t="s">
        <v>95</v>
      </c>
      <c r="E230" s="92"/>
      <c r="F230" s="92"/>
      <c r="G230" s="92"/>
      <c r="H230" s="93"/>
      <c r="I230" s="92"/>
      <c r="J230" s="182">
        <v>1</v>
      </c>
      <c r="K230" s="183"/>
      <c r="L230" s="184"/>
      <c r="M230" s="124"/>
    </row>
    <row r="231" spans="1:13" ht="31.5">
      <c r="A231" s="88"/>
      <c r="B231" s="89" t="s">
        <v>199</v>
      </c>
      <c r="C231" s="90"/>
      <c r="D231" s="91" t="s">
        <v>95</v>
      </c>
      <c r="E231" s="92"/>
      <c r="F231" s="92"/>
      <c r="G231" s="92"/>
      <c r="H231" s="93"/>
      <c r="I231" s="92"/>
      <c r="J231" s="182">
        <v>1</v>
      </c>
      <c r="K231" s="183"/>
      <c r="L231" s="184"/>
      <c r="M231" s="124"/>
    </row>
    <row r="232" spans="1:13" ht="15.75">
      <c r="A232" s="88"/>
      <c r="B232" s="89" t="s">
        <v>200</v>
      </c>
      <c r="C232" s="90"/>
      <c r="D232" s="91"/>
      <c r="E232" s="92"/>
      <c r="F232" s="92"/>
      <c r="G232" s="92"/>
      <c r="H232" s="93"/>
      <c r="I232" s="92"/>
      <c r="J232" s="182"/>
      <c r="K232" s="183"/>
      <c r="L232" s="184"/>
      <c r="M232" s="124"/>
    </row>
    <row r="233" spans="1:13" ht="31.5">
      <c r="A233" s="88"/>
      <c r="B233" s="89" t="s">
        <v>201</v>
      </c>
      <c r="C233" s="90"/>
      <c r="D233" s="91" t="s">
        <v>95</v>
      </c>
      <c r="E233" s="92"/>
      <c r="F233" s="92"/>
      <c r="G233" s="92"/>
      <c r="H233" s="93"/>
      <c r="I233" s="92"/>
      <c r="J233" s="182">
        <v>1</v>
      </c>
      <c r="K233" s="183"/>
      <c r="L233" s="184"/>
      <c r="M233" s="124"/>
    </row>
    <row r="234" spans="1:13" ht="15.75">
      <c r="A234" s="88"/>
      <c r="B234" s="89" t="s">
        <v>202</v>
      </c>
      <c r="C234" s="90"/>
      <c r="D234" s="91" t="s">
        <v>95</v>
      </c>
      <c r="E234" s="92"/>
      <c r="F234" s="92"/>
      <c r="G234" s="92"/>
      <c r="H234" s="93"/>
      <c r="I234" s="92"/>
      <c r="J234" s="182">
        <v>1</v>
      </c>
      <c r="K234" s="183"/>
      <c r="L234" s="184"/>
      <c r="M234" s="124"/>
    </row>
    <row r="235" spans="1:13" ht="31.5">
      <c r="A235" s="88"/>
      <c r="B235" s="89" t="s">
        <v>203</v>
      </c>
      <c r="C235" s="90"/>
      <c r="D235" s="91" t="s">
        <v>95</v>
      </c>
      <c r="E235" s="92"/>
      <c r="F235" s="92"/>
      <c r="G235" s="92"/>
      <c r="H235" s="93"/>
      <c r="I235" s="92"/>
      <c r="J235" s="182">
        <v>20</v>
      </c>
      <c r="K235" s="183"/>
      <c r="L235" s="184"/>
      <c r="M235" s="124"/>
    </row>
    <row r="236" spans="1:13" ht="31.5">
      <c r="A236" s="88"/>
      <c r="B236" s="89" t="s">
        <v>204</v>
      </c>
      <c r="C236" s="90"/>
      <c r="D236" s="91" t="s">
        <v>95</v>
      </c>
      <c r="E236" s="92"/>
      <c r="F236" s="92"/>
      <c r="G236" s="92"/>
      <c r="H236" s="93"/>
      <c r="I236" s="92"/>
      <c r="J236" s="182">
        <v>2</v>
      </c>
      <c r="K236" s="183"/>
      <c r="L236" s="184"/>
      <c r="M236" s="124"/>
    </row>
    <row r="237" spans="1:13" ht="31.5">
      <c r="A237" s="88"/>
      <c r="B237" s="89" t="s">
        <v>205</v>
      </c>
      <c r="C237" s="90"/>
      <c r="D237" s="91" t="s">
        <v>95</v>
      </c>
      <c r="E237" s="92"/>
      <c r="F237" s="92"/>
      <c r="G237" s="92"/>
      <c r="H237" s="93"/>
      <c r="I237" s="92"/>
      <c r="J237" s="182">
        <v>2</v>
      </c>
      <c r="K237" s="183"/>
      <c r="L237" s="184"/>
      <c r="M237" s="124"/>
    </row>
    <row r="238" spans="1:13" ht="15.75">
      <c r="A238" s="88"/>
      <c r="B238" s="89" t="s">
        <v>206</v>
      </c>
      <c r="C238" s="90"/>
      <c r="D238" s="91" t="s">
        <v>95</v>
      </c>
      <c r="E238" s="92"/>
      <c r="F238" s="92"/>
      <c r="G238" s="92"/>
      <c r="H238" s="93"/>
      <c r="I238" s="92"/>
      <c r="J238" s="182">
        <v>1</v>
      </c>
      <c r="K238" s="183"/>
      <c r="L238" s="184"/>
      <c r="M238" s="124"/>
    </row>
    <row r="239" spans="1:13" ht="31.5">
      <c r="A239" s="88"/>
      <c r="B239" s="89" t="s">
        <v>207</v>
      </c>
      <c r="C239" s="90"/>
      <c r="D239" s="91" t="s">
        <v>208</v>
      </c>
      <c r="E239" s="92"/>
      <c r="F239" s="92"/>
      <c r="G239" s="92"/>
      <c r="H239" s="93"/>
      <c r="I239" s="92"/>
      <c r="J239" s="182">
        <v>1</v>
      </c>
      <c r="K239" s="183"/>
      <c r="L239" s="184"/>
      <c r="M239" s="124"/>
    </row>
    <row r="240" spans="1:13" ht="15.75">
      <c r="A240" s="88"/>
      <c r="B240" s="89" t="s">
        <v>209</v>
      </c>
      <c r="C240" s="90"/>
      <c r="D240" s="91" t="s">
        <v>210</v>
      </c>
      <c r="E240" s="92"/>
      <c r="F240" s="92"/>
      <c r="G240" s="92"/>
      <c r="H240" s="93"/>
      <c r="I240" s="92"/>
      <c r="J240" s="182">
        <v>1</v>
      </c>
      <c r="K240" s="183"/>
      <c r="L240" s="184"/>
      <c r="M240" s="124"/>
    </row>
    <row r="241" spans="1:13" ht="15.75">
      <c r="A241" s="81" t="s">
        <v>124</v>
      </c>
      <c r="B241" s="82" t="s">
        <v>211</v>
      </c>
      <c r="C241" s="83"/>
      <c r="D241" s="84"/>
      <c r="E241" s="85"/>
      <c r="F241" s="86"/>
      <c r="G241" s="86"/>
      <c r="H241" s="87"/>
      <c r="I241" s="86"/>
      <c r="J241" s="179"/>
      <c r="K241" s="180"/>
      <c r="L241" s="181">
        <f>L242+L280+L332</f>
        <v>8771000000</v>
      </c>
      <c r="M241" s="124"/>
    </row>
    <row r="242" spans="1:13" ht="31.5">
      <c r="A242" s="94">
        <v>1</v>
      </c>
      <c r="B242" s="95" t="s">
        <v>212</v>
      </c>
      <c r="C242" s="96"/>
      <c r="D242" s="97"/>
      <c r="E242" s="98"/>
      <c r="F242" s="97"/>
      <c r="G242" s="97"/>
      <c r="H242" s="99"/>
      <c r="I242" s="97"/>
      <c r="J242" s="185">
        <v>1</v>
      </c>
      <c r="K242" s="186">
        <v>2993000000</v>
      </c>
      <c r="L242" s="175">
        <f>K242*J242</f>
        <v>2993000000</v>
      </c>
      <c r="M242" s="124"/>
    </row>
    <row r="243" spans="1:13" ht="47.25">
      <c r="A243" s="100"/>
      <c r="B243" s="101" t="s">
        <v>213</v>
      </c>
      <c r="C243" s="102"/>
      <c r="D243" s="98"/>
      <c r="E243" s="98"/>
      <c r="F243" s="98"/>
      <c r="G243" s="98"/>
      <c r="H243" s="103"/>
      <c r="I243" s="98"/>
      <c r="J243" s="187"/>
      <c r="K243" s="183"/>
      <c r="L243" s="184"/>
      <c r="M243" s="124"/>
    </row>
    <row r="244" spans="1:13" ht="15.75">
      <c r="A244" s="100"/>
      <c r="B244" s="101" t="s">
        <v>214</v>
      </c>
      <c r="C244" s="102"/>
      <c r="D244" s="98"/>
      <c r="E244" s="98"/>
      <c r="F244" s="98"/>
      <c r="G244" s="98"/>
      <c r="H244" s="103"/>
      <c r="I244" s="98"/>
      <c r="J244" s="187"/>
      <c r="K244" s="183"/>
      <c r="L244" s="184"/>
      <c r="M244" s="124"/>
    </row>
    <row r="245" spans="1:13" ht="15.75">
      <c r="A245" s="100"/>
      <c r="B245" s="101" t="s">
        <v>215</v>
      </c>
      <c r="C245" s="102"/>
      <c r="D245" s="98"/>
      <c r="E245" s="98"/>
      <c r="F245" s="98"/>
      <c r="G245" s="98"/>
      <c r="H245" s="103"/>
      <c r="I245" s="98"/>
      <c r="J245" s="187"/>
      <c r="K245" s="183"/>
      <c r="L245" s="184"/>
      <c r="M245" s="124"/>
    </row>
    <row r="246" spans="1:13" ht="15.75">
      <c r="A246" s="100"/>
      <c r="B246" s="101" t="s">
        <v>216</v>
      </c>
      <c r="C246" s="102"/>
      <c r="D246" s="98"/>
      <c r="E246" s="98"/>
      <c r="F246" s="98"/>
      <c r="G246" s="98"/>
      <c r="H246" s="103"/>
      <c r="I246" s="98"/>
      <c r="J246" s="187"/>
      <c r="K246" s="183"/>
      <c r="L246" s="184"/>
      <c r="M246" s="124"/>
    </row>
    <row r="247" spans="1:13" ht="15.75">
      <c r="A247" s="100"/>
      <c r="B247" s="101" t="s">
        <v>217</v>
      </c>
      <c r="C247" s="102"/>
      <c r="D247" s="98"/>
      <c r="E247" s="98"/>
      <c r="F247" s="98"/>
      <c r="G247" s="98"/>
      <c r="H247" s="103"/>
      <c r="I247" s="98"/>
      <c r="J247" s="187"/>
      <c r="K247" s="183"/>
      <c r="L247" s="184"/>
      <c r="M247" s="124"/>
    </row>
    <row r="248" spans="1:13" ht="15.75">
      <c r="A248" s="100"/>
      <c r="B248" s="101" t="s">
        <v>218</v>
      </c>
      <c r="C248" s="102"/>
      <c r="D248" s="98"/>
      <c r="E248" s="98"/>
      <c r="F248" s="98"/>
      <c r="G248" s="98"/>
      <c r="H248" s="103"/>
      <c r="I248" s="98"/>
      <c r="J248" s="187"/>
      <c r="K248" s="183"/>
      <c r="L248" s="184"/>
      <c r="M248" s="124"/>
    </row>
    <row r="249" spans="1:13" ht="15.75">
      <c r="A249" s="100"/>
      <c r="B249" s="101" t="s">
        <v>219</v>
      </c>
      <c r="C249" s="102"/>
      <c r="D249" s="98"/>
      <c r="E249" s="98"/>
      <c r="F249" s="98"/>
      <c r="G249" s="98"/>
      <c r="H249" s="103"/>
      <c r="I249" s="98"/>
      <c r="J249" s="187"/>
      <c r="K249" s="183"/>
      <c r="L249" s="184"/>
      <c r="M249" s="124"/>
    </row>
    <row r="250" spans="1:13" ht="15.75">
      <c r="A250" s="100"/>
      <c r="B250" s="101" t="s">
        <v>220</v>
      </c>
      <c r="C250" s="102"/>
      <c r="D250" s="98"/>
      <c r="E250" s="98"/>
      <c r="F250" s="98"/>
      <c r="G250" s="98"/>
      <c r="H250" s="103"/>
      <c r="I250" s="98"/>
      <c r="J250" s="187"/>
      <c r="K250" s="183"/>
      <c r="L250" s="184"/>
      <c r="M250" s="124"/>
    </row>
    <row r="251" spans="1:13" ht="15.75">
      <c r="A251" s="100"/>
      <c r="B251" s="101" t="s">
        <v>221</v>
      </c>
      <c r="C251" s="102"/>
      <c r="D251" s="98"/>
      <c r="E251" s="98"/>
      <c r="F251" s="98"/>
      <c r="G251" s="98"/>
      <c r="H251" s="103"/>
      <c r="I251" s="98"/>
      <c r="J251" s="187"/>
      <c r="K251" s="183"/>
      <c r="L251" s="184"/>
      <c r="M251" s="124"/>
    </row>
    <row r="252" spans="1:13" ht="15.75">
      <c r="A252" s="100"/>
      <c r="B252" s="101" t="s">
        <v>222</v>
      </c>
      <c r="C252" s="102"/>
      <c r="D252" s="98"/>
      <c r="E252" s="98"/>
      <c r="F252" s="98"/>
      <c r="G252" s="98"/>
      <c r="H252" s="103"/>
      <c r="I252" s="98"/>
      <c r="J252" s="187"/>
      <c r="K252" s="183"/>
      <c r="L252" s="184"/>
      <c r="M252" s="124"/>
    </row>
    <row r="253" spans="1:13" ht="15.75">
      <c r="A253" s="100">
        <v>1.1000000000000001</v>
      </c>
      <c r="B253" s="101" t="s">
        <v>223</v>
      </c>
      <c r="C253" s="102" t="s">
        <v>224</v>
      </c>
      <c r="D253" s="98"/>
      <c r="E253" s="98"/>
      <c r="F253" s="98"/>
      <c r="G253" s="98"/>
      <c r="H253" s="103"/>
      <c r="I253" s="98"/>
      <c r="J253" s="187">
        <v>1</v>
      </c>
      <c r="K253" s="183"/>
      <c r="L253" s="184"/>
      <c r="M253" s="124"/>
    </row>
    <row r="254" spans="1:13" ht="15.75">
      <c r="A254" s="100"/>
      <c r="B254" s="101" t="s">
        <v>225</v>
      </c>
      <c r="C254" s="102" t="s">
        <v>226</v>
      </c>
      <c r="D254" s="98"/>
      <c r="E254" s="98"/>
      <c r="F254" s="98"/>
      <c r="G254" s="98"/>
      <c r="H254" s="103"/>
      <c r="I254" s="98"/>
      <c r="J254" s="187">
        <v>1</v>
      </c>
      <c r="K254" s="183"/>
      <c r="L254" s="184"/>
      <c r="M254" s="124"/>
    </row>
    <row r="255" spans="1:13" ht="15.75">
      <c r="A255" s="100"/>
      <c r="B255" s="101" t="s">
        <v>227</v>
      </c>
      <c r="C255" s="102" t="s">
        <v>228</v>
      </c>
      <c r="D255" s="98"/>
      <c r="E255" s="98"/>
      <c r="F255" s="98"/>
      <c r="G255" s="98"/>
      <c r="H255" s="103"/>
      <c r="I255" s="98"/>
      <c r="J255" s="187">
        <v>1</v>
      </c>
      <c r="K255" s="183"/>
      <c r="L255" s="184"/>
      <c r="M255" s="124"/>
    </row>
    <row r="256" spans="1:13" ht="15.75">
      <c r="A256" s="100"/>
      <c r="B256" s="101" t="s">
        <v>229</v>
      </c>
      <c r="C256" s="102" t="s">
        <v>230</v>
      </c>
      <c r="D256" s="98"/>
      <c r="E256" s="98"/>
      <c r="F256" s="98"/>
      <c r="G256" s="98"/>
      <c r="H256" s="103"/>
      <c r="I256" s="98"/>
      <c r="J256" s="187">
        <v>1</v>
      </c>
      <c r="K256" s="183"/>
      <c r="L256" s="184"/>
      <c r="M256" s="124"/>
    </row>
    <row r="257" spans="1:13" ht="31.5">
      <c r="A257" s="100">
        <v>1.2</v>
      </c>
      <c r="B257" s="101" t="s">
        <v>231</v>
      </c>
      <c r="C257" s="102" t="s">
        <v>232</v>
      </c>
      <c r="D257" s="98"/>
      <c r="E257" s="98"/>
      <c r="F257" s="98"/>
      <c r="G257" s="98"/>
      <c r="H257" s="103"/>
      <c r="I257" s="98"/>
      <c r="J257" s="187">
        <v>1</v>
      </c>
      <c r="K257" s="183"/>
      <c r="L257" s="184"/>
      <c r="M257" s="124"/>
    </row>
    <row r="258" spans="1:13" ht="15.75">
      <c r="A258" s="100"/>
      <c r="B258" s="101" t="s">
        <v>233</v>
      </c>
      <c r="C258" s="102" t="s">
        <v>234</v>
      </c>
      <c r="D258" s="98"/>
      <c r="E258" s="98"/>
      <c r="F258" s="98"/>
      <c r="G258" s="98"/>
      <c r="H258" s="103"/>
      <c r="I258" s="98"/>
      <c r="J258" s="187">
        <v>1</v>
      </c>
      <c r="K258" s="183"/>
      <c r="L258" s="184"/>
      <c r="M258" s="124"/>
    </row>
    <row r="259" spans="1:13" ht="31.5">
      <c r="A259" s="100">
        <v>1.3</v>
      </c>
      <c r="B259" s="101" t="s">
        <v>235</v>
      </c>
      <c r="C259" s="102" t="s">
        <v>236</v>
      </c>
      <c r="D259" s="98"/>
      <c r="E259" s="98"/>
      <c r="F259" s="98"/>
      <c r="G259" s="98"/>
      <c r="H259" s="103"/>
      <c r="I259" s="98"/>
      <c r="J259" s="187">
        <v>1</v>
      </c>
      <c r="K259" s="183"/>
      <c r="L259" s="184"/>
      <c r="M259" s="124"/>
    </row>
    <row r="260" spans="1:13" ht="15.75">
      <c r="A260" s="100"/>
      <c r="B260" s="101" t="s">
        <v>237</v>
      </c>
      <c r="C260" s="102" t="s">
        <v>238</v>
      </c>
      <c r="D260" s="98"/>
      <c r="E260" s="98"/>
      <c r="F260" s="98"/>
      <c r="G260" s="98"/>
      <c r="H260" s="103"/>
      <c r="I260" s="98"/>
      <c r="J260" s="187">
        <v>1</v>
      </c>
      <c r="K260" s="183"/>
      <c r="L260" s="184"/>
      <c r="M260" s="124"/>
    </row>
    <row r="261" spans="1:13" ht="15.75">
      <c r="A261" s="100">
        <v>1.4</v>
      </c>
      <c r="B261" s="101" t="s">
        <v>239</v>
      </c>
      <c r="C261" s="102" t="s">
        <v>240</v>
      </c>
      <c r="D261" s="98"/>
      <c r="E261" s="98"/>
      <c r="F261" s="98"/>
      <c r="G261" s="98"/>
      <c r="H261" s="103"/>
      <c r="I261" s="98"/>
      <c r="J261" s="187">
        <v>1</v>
      </c>
      <c r="K261" s="183"/>
      <c r="L261" s="184"/>
      <c r="M261" s="124"/>
    </row>
    <row r="262" spans="1:13" ht="15.75">
      <c r="A262" s="100"/>
      <c r="B262" s="101" t="s">
        <v>241</v>
      </c>
      <c r="C262" s="102" t="s">
        <v>242</v>
      </c>
      <c r="D262" s="98"/>
      <c r="E262" s="98"/>
      <c r="F262" s="98"/>
      <c r="G262" s="98"/>
      <c r="H262" s="103"/>
      <c r="I262" s="98"/>
      <c r="J262" s="187">
        <v>1</v>
      </c>
      <c r="K262" s="183"/>
      <c r="L262" s="184"/>
      <c r="M262" s="124"/>
    </row>
    <row r="263" spans="1:13" ht="15.75">
      <c r="A263" s="100"/>
      <c r="B263" s="101" t="s">
        <v>227</v>
      </c>
      <c r="C263" s="102" t="s">
        <v>228</v>
      </c>
      <c r="D263" s="98"/>
      <c r="E263" s="98"/>
      <c r="F263" s="98"/>
      <c r="G263" s="98"/>
      <c r="H263" s="103"/>
      <c r="I263" s="98"/>
      <c r="J263" s="187">
        <v>1</v>
      </c>
      <c r="K263" s="183"/>
      <c r="L263" s="184"/>
      <c r="M263" s="124"/>
    </row>
    <row r="264" spans="1:13" ht="31.5">
      <c r="A264" s="100"/>
      <c r="B264" s="101" t="s">
        <v>243</v>
      </c>
      <c r="C264" s="102" t="s">
        <v>244</v>
      </c>
      <c r="D264" s="98"/>
      <c r="E264" s="98"/>
      <c r="F264" s="98"/>
      <c r="G264" s="98"/>
      <c r="H264" s="103"/>
      <c r="I264" s="98"/>
      <c r="J264" s="187">
        <v>1</v>
      </c>
      <c r="K264" s="183"/>
      <c r="L264" s="184"/>
      <c r="M264" s="124"/>
    </row>
    <row r="265" spans="1:13" ht="15.75">
      <c r="A265" s="100">
        <v>1.5</v>
      </c>
      <c r="B265" s="101" t="s">
        <v>200</v>
      </c>
      <c r="C265" s="102"/>
      <c r="D265" s="98"/>
      <c r="E265" s="98"/>
      <c r="F265" s="98"/>
      <c r="G265" s="98"/>
      <c r="H265" s="103"/>
      <c r="I265" s="98"/>
      <c r="J265" s="187"/>
      <c r="K265" s="183"/>
      <c r="L265" s="184"/>
      <c r="M265" s="124"/>
    </row>
    <row r="266" spans="1:13" ht="15.75">
      <c r="A266" s="100"/>
      <c r="B266" s="101" t="s">
        <v>245</v>
      </c>
      <c r="C266" s="102" t="s">
        <v>246</v>
      </c>
      <c r="D266" s="98"/>
      <c r="E266" s="98"/>
      <c r="F266" s="98"/>
      <c r="G266" s="98"/>
      <c r="H266" s="103"/>
      <c r="I266" s="98"/>
      <c r="J266" s="187">
        <v>1</v>
      </c>
      <c r="K266" s="183"/>
      <c r="L266" s="184"/>
      <c r="M266" s="124"/>
    </row>
    <row r="267" spans="1:13" ht="31.5">
      <c r="A267" s="100"/>
      <c r="B267" s="101" t="s">
        <v>247</v>
      </c>
      <c r="C267" s="102" t="s">
        <v>248</v>
      </c>
      <c r="D267" s="98"/>
      <c r="E267" s="98"/>
      <c r="F267" s="98"/>
      <c r="G267" s="98"/>
      <c r="H267" s="103"/>
      <c r="I267" s="98"/>
      <c r="J267" s="187">
        <v>1</v>
      </c>
      <c r="K267" s="183"/>
      <c r="L267" s="184"/>
      <c r="M267" s="124"/>
    </row>
    <row r="268" spans="1:13" ht="15.75">
      <c r="A268" s="100"/>
      <c r="B268" s="101" t="s">
        <v>249</v>
      </c>
      <c r="C268" s="102" t="s">
        <v>250</v>
      </c>
      <c r="D268" s="98"/>
      <c r="E268" s="98"/>
      <c r="F268" s="98"/>
      <c r="G268" s="98"/>
      <c r="H268" s="103"/>
      <c r="I268" s="98"/>
      <c r="J268" s="187">
        <v>1</v>
      </c>
      <c r="K268" s="183"/>
      <c r="L268" s="184"/>
      <c r="M268" s="124"/>
    </row>
    <row r="269" spans="1:13" ht="15.75">
      <c r="A269" s="100"/>
      <c r="B269" s="101" t="s">
        <v>251</v>
      </c>
      <c r="C269" s="102" t="s">
        <v>252</v>
      </c>
      <c r="D269" s="98"/>
      <c r="E269" s="98"/>
      <c r="F269" s="98"/>
      <c r="G269" s="98"/>
      <c r="H269" s="103"/>
      <c r="I269" s="98"/>
      <c r="J269" s="187">
        <v>1</v>
      </c>
      <c r="K269" s="183"/>
      <c r="L269" s="184"/>
      <c r="M269" s="124"/>
    </row>
    <row r="270" spans="1:13" ht="15.75">
      <c r="A270" s="100"/>
      <c r="B270" s="101" t="s">
        <v>253</v>
      </c>
      <c r="C270" s="102" t="s">
        <v>254</v>
      </c>
      <c r="D270" s="98"/>
      <c r="E270" s="98"/>
      <c r="F270" s="98"/>
      <c r="G270" s="98"/>
      <c r="H270" s="103"/>
      <c r="I270" s="98"/>
      <c r="J270" s="187">
        <v>1</v>
      </c>
      <c r="K270" s="183"/>
      <c r="L270" s="184"/>
      <c r="M270" s="124"/>
    </row>
    <row r="271" spans="1:13" ht="31.5">
      <c r="A271" s="100"/>
      <c r="B271" s="101" t="s">
        <v>255</v>
      </c>
      <c r="C271" s="102" t="s">
        <v>256</v>
      </c>
      <c r="D271" s="98"/>
      <c r="E271" s="98"/>
      <c r="F271" s="98"/>
      <c r="G271" s="98"/>
      <c r="H271" s="103"/>
      <c r="I271" s="98"/>
      <c r="J271" s="187">
        <v>2</v>
      </c>
      <c r="K271" s="183"/>
      <c r="L271" s="184"/>
      <c r="M271" s="124"/>
    </row>
    <row r="272" spans="1:13" ht="15.75">
      <c r="A272" s="100"/>
      <c r="B272" s="101" t="s">
        <v>202</v>
      </c>
      <c r="C272" s="102" t="s">
        <v>257</v>
      </c>
      <c r="D272" s="98"/>
      <c r="E272" s="98"/>
      <c r="F272" s="98"/>
      <c r="G272" s="98"/>
      <c r="H272" s="103"/>
      <c r="I272" s="98"/>
      <c r="J272" s="187">
        <v>1</v>
      </c>
      <c r="K272" s="183"/>
      <c r="L272" s="184"/>
      <c r="M272" s="124"/>
    </row>
    <row r="273" spans="1:13" ht="31.5">
      <c r="A273" s="100"/>
      <c r="B273" s="101" t="s">
        <v>203</v>
      </c>
      <c r="C273" s="102" t="s">
        <v>258</v>
      </c>
      <c r="D273" s="98"/>
      <c r="E273" s="98"/>
      <c r="F273" s="98"/>
      <c r="G273" s="98"/>
      <c r="H273" s="103"/>
      <c r="I273" s="98"/>
      <c r="J273" s="187">
        <v>20</v>
      </c>
      <c r="K273" s="183"/>
      <c r="L273" s="184"/>
      <c r="M273" s="124"/>
    </row>
    <row r="274" spans="1:13" ht="31.5">
      <c r="A274" s="100"/>
      <c r="B274" s="101" t="s">
        <v>204</v>
      </c>
      <c r="C274" s="102" t="s">
        <v>259</v>
      </c>
      <c r="D274" s="98"/>
      <c r="E274" s="98"/>
      <c r="F274" s="98"/>
      <c r="G274" s="98"/>
      <c r="H274" s="103"/>
      <c r="I274" s="98"/>
      <c r="J274" s="187">
        <v>2</v>
      </c>
      <c r="K274" s="183"/>
      <c r="L274" s="184"/>
      <c r="M274" s="124"/>
    </row>
    <row r="275" spans="1:13" ht="31.5">
      <c r="A275" s="100"/>
      <c r="B275" s="101" t="s">
        <v>205</v>
      </c>
      <c r="C275" s="102" t="s">
        <v>260</v>
      </c>
      <c r="D275" s="98"/>
      <c r="E275" s="98"/>
      <c r="F275" s="98"/>
      <c r="G275" s="98"/>
      <c r="H275" s="103"/>
      <c r="I275" s="98"/>
      <c r="J275" s="187">
        <v>2</v>
      </c>
      <c r="K275" s="183"/>
      <c r="L275" s="184"/>
      <c r="M275" s="124"/>
    </row>
    <row r="276" spans="1:13" ht="15.75">
      <c r="A276" s="100"/>
      <c r="B276" s="101" t="s">
        <v>261</v>
      </c>
      <c r="C276" s="102" t="s">
        <v>262</v>
      </c>
      <c r="D276" s="98"/>
      <c r="E276" s="98"/>
      <c r="F276" s="98"/>
      <c r="G276" s="98"/>
      <c r="H276" s="103"/>
      <c r="I276" s="98"/>
      <c r="J276" s="187">
        <v>1</v>
      </c>
      <c r="K276" s="183"/>
      <c r="L276" s="184"/>
      <c r="M276" s="124"/>
    </row>
    <row r="277" spans="1:13" ht="15.75">
      <c r="A277" s="100"/>
      <c r="B277" s="101" t="s">
        <v>206</v>
      </c>
      <c r="C277" s="102" t="s">
        <v>263</v>
      </c>
      <c r="D277" s="98"/>
      <c r="E277" s="98"/>
      <c r="F277" s="98"/>
      <c r="G277" s="98"/>
      <c r="H277" s="103"/>
      <c r="I277" s="98"/>
      <c r="J277" s="187">
        <v>1</v>
      </c>
      <c r="K277" s="183"/>
      <c r="L277" s="184"/>
      <c r="M277" s="124"/>
    </row>
    <row r="278" spans="1:13" ht="31.5">
      <c r="A278" s="100"/>
      <c r="B278" s="101" t="s">
        <v>207</v>
      </c>
      <c r="C278" s="102" t="s">
        <v>264</v>
      </c>
      <c r="D278" s="98"/>
      <c r="E278" s="98"/>
      <c r="F278" s="98"/>
      <c r="G278" s="98"/>
      <c r="H278" s="103"/>
      <c r="I278" s="98"/>
      <c r="J278" s="187">
        <v>1</v>
      </c>
      <c r="K278" s="183"/>
      <c r="L278" s="184"/>
      <c r="M278" s="124"/>
    </row>
    <row r="279" spans="1:13" ht="15.75">
      <c r="A279" s="100"/>
      <c r="B279" s="101" t="s">
        <v>209</v>
      </c>
      <c r="C279" s="102" t="s">
        <v>265</v>
      </c>
      <c r="D279" s="98"/>
      <c r="E279" s="98"/>
      <c r="F279" s="98"/>
      <c r="G279" s="98"/>
      <c r="H279" s="103"/>
      <c r="I279" s="98"/>
      <c r="J279" s="187">
        <v>1</v>
      </c>
      <c r="K279" s="183"/>
      <c r="L279" s="184"/>
      <c r="M279" s="124"/>
    </row>
    <row r="280" spans="1:13" ht="31.5">
      <c r="A280" s="94">
        <v>2</v>
      </c>
      <c r="B280" s="95" t="s">
        <v>266</v>
      </c>
      <c r="C280" s="96"/>
      <c r="D280" s="97"/>
      <c r="E280" s="98"/>
      <c r="F280" s="97"/>
      <c r="G280" s="97"/>
      <c r="H280" s="99"/>
      <c r="I280" s="97"/>
      <c r="J280" s="185">
        <v>1</v>
      </c>
      <c r="K280" s="188">
        <v>3057000000</v>
      </c>
      <c r="L280" s="175">
        <f>K280*J280</f>
        <v>3057000000</v>
      </c>
      <c r="M280" s="124"/>
    </row>
    <row r="281" spans="1:13" ht="15.75">
      <c r="A281" s="100"/>
      <c r="B281" s="101" t="s">
        <v>267</v>
      </c>
      <c r="C281" s="102"/>
      <c r="D281" s="98"/>
      <c r="E281" s="98"/>
      <c r="F281" s="98"/>
      <c r="G281" s="98"/>
      <c r="H281" s="103"/>
      <c r="I281" s="98"/>
      <c r="J281" s="187"/>
      <c r="K281" s="183"/>
      <c r="L281" s="184"/>
      <c r="M281" s="124"/>
    </row>
    <row r="282" spans="1:13" ht="15.75">
      <c r="A282" s="100"/>
      <c r="B282" s="101" t="s">
        <v>268</v>
      </c>
      <c r="C282" s="102"/>
      <c r="D282" s="98"/>
      <c r="E282" s="98"/>
      <c r="F282" s="98"/>
      <c r="G282" s="98"/>
      <c r="H282" s="103"/>
      <c r="I282" s="98"/>
      <c r="J282" s="187"/>
      <c r="K282" s="183"/>
      <c r="L282" s="184"/>
      <c r="M282" s="124"/>
    </row>
    <row r="283" spans="1:13" ht="15.75">
      <c r="A283" s="100"/>
      <c r="B283" s="101" t="s">
        <v>215</v>
      </c>
      <c r="C283" s="102"/>
      <c r="D283" s="98"/>
      <c r="E283" s="98"/>
      <c r="F283" s="98"/>
      <c r="G283" s="98"/>
      <c r="H283" s="103"/>
      <c r="I283" s="98"/>
      <c r="J283" s="187"/>
      <c r="K283" s="183"/>
      <c r="L283" s="184"/>
      <c r="M283" s="124"/>
    </row>
    <row r="284" spans="1:13" ht="15.75">
      <c r="A284" s="100"/>
      <c r="B284" s="101" t="s">
        <v>269</v>
      </c>
      <c r="C284" s="102"/>
      <c r="D284" s="98"/>
      <c r="E284" s="98"/>
      <c r="F284" s="98"/>
      <c r="G284" s="98"/>
      <c r="H284" s="103"/>
      <c r="I284" s="98"/>
      <c r="J284" s="187"/>
      <c r="K284" s="183"/>
      <c r="L284" s="184"/>
      <c r="M284" s="124"/>
    </row>
    <row r="285" spans="1:13" ht="15.75">
      <c r="A285" s="100"/>
      <c r="B285" s="101" t="s">
        <v>270</v>
      </c>
      <c r="C285" s="102"/>
      <c r="D285" s="98"/>
      <c r="E285" s="98"/>
      <c r="F285" s="98"/>
      <c r="G285" s="98"/>
      <c r="H285" s="103"/>
      <c r="I285" s="98"/>
      <c r="J285" s="187"/>
      <c r="K285" s="183"/>
      <c r="L285" s="184"/>
      <c r="M285" s="124"/>
    </row>
    <row r="286" spans="1:13" ht="15.75">
      <c r="A286" s="100"/>
      <c r="B286" s="101" t="s">
        <v>271</v>
      </c>
      <c r="C286" s="102"/>
      <c r="D286" s="98"/>
      <c r="E286" s="98"/>
      <c r="F286" s="98"/>
      <c r="G286" s="98"/>
      <c r="H286" s="103"/>
      <c r="I286" s="98"/>
      <c r="J286" s="187"/>
      <c r="K286" s="183"/>
      <c r="L286" s="184"/>
      <c r="M286" s="124"/>
    </row>
    <row r="287" spans="1:13" ht="15.75">
      <c r="A287" s="100"/>
      <c r="B287" s="101" t="s">
        <v>272</v>
      </c>
      <c r="C287" s="102"/>
      <c r="D287" s="98"/>
      <c r="E287" s="98"/>
      <c r="F287" s="98"/>
      <c r="G287" s="98"/>
      <c r="H287" s="103"/>
      <c r="I287" s="98"/>
      <c r="J287" s="187"/>
      <c r="K287" s="183"/>
      <c r="L287" s="184"/>
      <c r="M287" s="124"/>
    </row>
    <row r="288" spans="1:13" ht="15.75">
      <c r="A288" s="100"/>
      <c r="B288" s="101" t="s">
        <v>273</v>
      </c>
      <c r="C288" s="102"/>
      <c r="D288" s="98"/>
      <c r="E288" s="98"/>
      <c r="F288" s="98"/>
      <c r="G288" s="98"/>
      <c r="H288" s="103"/>
      <c r="I288" s="98"/>
      <c r="J288" s="187"/>
      <c r="K288" s="183"/>
      <c r="L288" s="184"/>
      <c r="M288" s="124"/>
    </row>
    <row r="289" spans="1:13" ht="15.75">
      <c r="A289" s="100"/>
      <c r="B289" s="101" t="s">
        <v>274</v>
      </c>
      <c r="C289" s="102"/>
      <c r="D289" s="98"/>
      <c r="E289" s="98"/>
      <c r="F289" s="98"/>
      <c r="G289" s="98"/>
      <c r="H289" s="103"/>
      <c r="I289" s="98"/>
      <c r="J289" s="187"/>
      <c r="K289" s="183"/>
      <c r="L289" s="184"/>
      <c r="M289" s="124"/>
    </row>
    <row r="290" spans="1:13" ht="15.75">
      <c r="A290" s="100"/>
      <c r="B290" s="101" t="s">
        <v>275</v>
      </c>
      <c r="C290" s="102"/>
      <c r="D290" s="98"/>
      <c r="E290" s="98"/>
      <c r="F290" s="98"/>
      <c r="G290" s="98"/>
      <c r="H290" s="103"/>
      <c r="I290" s="98"/>
      <c r="J290" s="187"/>
      <c r="K290" s="183"/>
      <c r="L290" s="184"/>
      <c r="M290" s="124"/>
    </row>
    <row r="291" spans="1:13" ht="15.75">
      <c r="A291" s="100"/>
      <c r="B291" s="101" t="s">
        <v>276</v>
      </c>
      <c r="C291" s="102"/>
      <c r="D291" s="98"/>
      <c r="E291" s="98"/>
      <c r="F291" s="98"/>
      <c r="G291" s="98"/>
      <c r="H291" s="103"/>
      <c r="I291" s="98"/>
      <c r="J291" s="187"/>
      <c r="K291" s="183"/>
      <c r="L291" s="184"/>
      <c r="M291" s="124"/>
    </row>
    <row r="292" spans="1:13" ht="15.75">
      <c r="A292" s="100"/>
      <c r="B292" s="101" t="s">
        <v>277</v>
      </c>
      <c r="C292" s="102"/>
      <c r="D292" s="98"/>
      <c r="E292" s="98"/>
      <c r="F292" s="98"/>
      <c r="G292" s="98"/>
      <c r="H292" s="103"/>
      <c r="I292" s="98"/>
      <c r="J292" s="187"/>
      <c r="K292" s="183"/>
      <c r="L292" s="184"/>
      <c r="M292" s="124"/>
    </row>
    <row r="293" spans="1:13" ht="15.75">
      <c r="A293" s="100"/>
      <c r="B293" s="101" t="s">
        <v>278</v>
      </c>
      <c r="C293" s="102"/>
      <c r="D293" s="98"/>
      <c r="E293" s="98"/>
      <c r="F293" s="98"/>
      <c r="G293" s="98"/>
      <c r="H293" s="103"/>
      <c r="I293" s="98"/>
      <c r="J293" s="187"/>
      <c r="K293" s="183"/>
      <c r="L293" s="184"/>
      <c r="M293" s="124"/>
    </row>
    <row r="294" spans="1:13" ht="15.75">
      <c r="A294" s="100"/>
      <c r="B294" s="101" t="s">
        <v>279</v>
      </c>
      <c r="C294" s="102"/>
      <c r="D294" s="98"/>
      <c r="E294" s="98"/>
      <c r="F294" s="98"/>
      <c r="G294" s="98"/>
      <c r="H294" s="103"/>
      <c r="I294" s="98"/>
      <c r="J294" s="187"/>
      <c r="K294" s="183"/>
      <c r="L294" s="184"/>
      <c r="M294" s="124"/>
    </row>
    <row r="295" spans="1:13" ht="15.75">
      <c r="A295" s="100"/>
      <c r="B295" s="101" t="s">
        <v>280</v>
      </c>
      <c r="C295" s="102"/>
      <c r="D295" s="98"/>
      <c r="E295" s="98"/>
      <c r="F295" s="98"/>
      <c r="G295" s="98"/>
      <c r="H295" s="103"/>
      <c r="I295" s="98"/>
      <c r="J295" s="187"/>
      <c r="K295" s="183"/>
      <c r="L295" s="184"/>
      <c r="M295" s="124"/>
    </row>
    <row r="296" spans="1:13" ht="15.75">
      <c r="A296" s="100"/>
      <c r="B296" s="101" t="s">
        <v>281</v>
      </c>
      <c r="C296" s="102"/>
      <c r="D296" s="98"/>
      <c r="E296" s="98"/>
      <c r="F296" s="98"/>
      <c r="G296" s="98"/>
      <c r="H296" s="103"/>
      <c r="I296" s="98"/>
      <c r="J296" s="187"/>
      <c r="K296" s="183"/>
      <c r="L296" s="184"/>
      <c r="M296" s="124"/>
    </row>
    <row r="297" spans="1:13" ht="15.75">
      <c r="A297" s="100"/>
      <c r="B297" s="101" t="s">
        <v>282</v>
      </c>
      <c r="C297" s="102"/>
      <c r="D297" s="98"/>
      <c r="E297" s="98"/>
      <c r="F297" s="98"/>
      <c r="G297" s="98"/>
      <c r="H297" s="103"/>
      <c r="I297" s="98"/>
      <c r="J297" s="187"/>
      <c r="K297" s="183"/>
      <c r="L297" s="184"/>
      <c r="M297" s="124"/>
    </row>
    <row r="298" spans="1:13" ht="15.75">
      <c r="A298" s="100"/>
      <c r="B298" s="101" t="s">
        <v>219</v>
      </c>
      <c r="C298" s="102"/>
      <c r="D298" s="98"/>
      <c r="E298" s="98"/>
      <c r="F298" s="98"/>
      <c r="G298" s="98"/>
      <c r="H298" s="103"/>
      <c r="I298" s="98"/>
      <c r="J298" s="187"/>
      <c r="K298" s="183"/>
      <c r="L298" s="184"/>
      <c r="M298" s="124"/>
    </row>
    <row r="299" spans="1:13" ht="15.75">
      <c r="A299" s="100"/>
      <c r="B299" s="101" t="s">
        <v>283</v>
      </c>
      <c r="C299" s="102"/>
      <c r="D299" s="98"/>
      <c r="E299" s="98"/>
      <c r="F299" s="98"/>
      <c r="G299" s="98"/>
      <c r="H299" s="103"/>
      <c r="I299" s="98"/>
      <c r="J299" s="187"/>
      <c r="K299" s="183"/>
      <c r="L299" s="184"/>
      <c r="M299" s="124"/>
    </row>
    <row r="300" spans="1:13" ht="15.75">
      <c r="A300" s="100"/>
      <c r="B300" s="101" t="s">
        <v>284</v>
      </c>
      <c r="C300" s="102"/>
      <c r="D300" s="98"/>
      <c r="E300" s="98"/>
      <c r="F300" s="98"/>
      <c r="G300" s="98"/>
      <c r="H300" s="103"/>
      <c r="I300" s="98"/>
      <c r="J300" s="187"/>
      <c r="K300" s="183"/>
      <c r="L300" s="184"/>
      <c r="M300" s="124"/>
    </row>
    <row r="301" spans="1:13" ht="15.75">
      <c r="A301" s="100"/>
      <c r="B301" s="101" t="s">
        <v>285</v>
      </c>
      <c r="C301" s="102"/>
      <c r="D301" s="98"/>
      <c r="E301" s="98"/>
      <c r="F301" s="98"/>
      <c r="G301" s="98"/>
      <c r="H301" s="103"/>
      <c r="I301" s="98"/>
      <c r="J301" s="187"/>
      <c r="K301" s="183"/>
      <c r="L301" s="184"/>
      <c r="M301" s="124"/>
    </row>
    <row r="302" spans="1:13" ht="31.5">
      <c r="A302" s="100"/>
      <c r="B302" s="101" t="s">
        <v>286</v>
      </c>
      <c r="C302" s="102"/>
      <c r="D302" s="98"/>
      <c r="E302" s="98"/>
      <c r="F302" s="98"/>
      <c r="G302" s="98"/>
      <c r="H302" s="103"/>
      <c r="I302" s="98"/>
      <c r="J302" s="187"/>
      <c r="K302" s="183"/>
      <c r="L302" s="184"/>
      <c r="M302" s="124"/>
    </row>
    <row r="303" spans="1:13" ht="15.75">
      <c r="A303" s="100"/>
      <c r="B303" s="101" t="s">
        <v>287</v>
      </c>
      <c r="C303" s="102"/>
      <c r="D303" s="98"/>
      <c r="E303" s="98"/>
      <c r="F303" s="98"/>
      <c r="G303" s="98"/>
      <c r="H303" s="103"/>
      <c r="I303" s="98"/>
      <c r="J303" s="187"/>
      <c r="K303" s="183"/>
      <c r="L303" s="184"/>
      <c r="M303" s="124"/>
    </row>
    <row r="304" spans="1:13" ht="15.75">
      <c r="A304" s="100"/>
      <c r="B304" s="101" t="s">
        <v>215</v>
      </c>
      <c r="C304" s="102"/>
      <c r="D304" s="98"/>
      <c r="E304" s="98"/>
      <c r="F304" s="98"/>
      <c r="G304" s="98"/>
      <c r="H304" s="103"/>
      <c r="I304" s="98"/>
      <c r="J304" s="187"/>
      <c r="K304" s="183"/>
      <c r="L304" s="184"/>
      <c r="M304" s="124"/>
    </row>
    <row r="305" spans="1:13" ht="15.75">
      <c r="A305" s="100"/>
      <c r="B305" s="101" t="s">
        <v>288</v>
      </c>
      <c r="C305" s="102"/>
      <c r="D305" s="98"/>
      <c r="E305" s="98"/>
      <c r="F305" s="98"/>
      <c r="G305" s="98"/>
      <c r="H305" s="103"/>
      <c r="I305" s="98"/>
      <c r="J305" s="187"/>
      <c r="K305" s="183"/>
      <c r="L305" s="184"/>
      <c r="M305" s="124"/>
    </row>
    <row r="306" spans="1:13" ht="15.75">
      <c r="A306" s="100"/>
      <c r="B306" s="101" t="s">
        <v>289</v>
      </c>
      <c r="C306" s="102"/>
      <c r="D306" s="98"/>
      <c r="E306" s="98"/>
      <c r="F306" s="98"/>
      <c r="G306" s="98"/>
      <c r="H306" s="103"/>
      <c r="I306" s="98"/>
      <c r="J306" s="187"/>
      <c r="K306" s="183"/>
      <c r="L306" s="184"/>
      <c r="M306" s="124"/>
    </row>
    <row r="307" spans="1:13" ht="15.75">
      <c r="A307" s="100"/>
      <c r="B307" s="101" t="s">
        <v>290</v>
      </c>
      <c r="C307" s="102"/>
      <c r="D307" s="98"/>
      <c r="E307" s="98"/>
      <c r="F307" s="98"/>
      <c r="G307" s="98"/>
      <c r="H307" s="103"/>
      <c r="I307" s="98"/>
      <c r="J307" s="187"/>
      <c r="K307" s="183"/>
      <c r="L307" s="184"/>
      <c r="M307" s="124"/>
    </row>
    <row r="308" spans="1:13" ht="15.75">
      <c r="A308" s="100"/>
      <c r="B308" s="101" t="s">
        <v>291</v>
      </c>
      <c r="C308" s="102"/>
      <c r="D308" s="98"/>
      <c r="E308" s="98"/>
      <c r="F308" s="98"/>
      <c r="G308" s="98"/>
      <c r="H308" s="103"/>
      <c r="I308" s="98"/>
      <c r="J308" s="187"/>
      <c r="K308" s="183"/>
      <c r="L308" s="184"/>
      <c r="M308" s="124"/>
    </row>
    <row r="309" spans="1:13" ht="15.75">
      <c r="A309" s="100">
        <v>2.1</v>
      </c>
      <c r="B309" s="101" t="s">
        <v>292</v>
      </c>
      <c r="C309" s="102" t="s">
        <v>240</v>
      </c>
      <c r="D309" s="98"/>
      <c r="E309" s="98"/>
      <c r="F309" s="98"/>
      <c r="G309" s="98"/>
      <c r="H309" s="103"/>
      <c r="I309" s="98"/>
      <c r="J309" s="187">
        <v>1</v>
      </c>
      <c r="K309" s="183"/>
      <c r="L309" s="184"/>
      <c r="M309" s="124"/>
    </row>
    <row r="310" spans="1:13" ht="15.75">
      <c r="A310" s="100"/>
      <c r="B310" s="101" t="s">
        <v>241</v>
      </c>
      <c r="C310" s="102" t="s">
        <v>242</v>
      </c>
      <c r="D310" s="98"/>
      <c r="E310" s="98"/>
      <c r="F310" s="98"/>
      <c r="G310" s="98"/>
      <c r="H310" s="103"/>
      <c r="I310" s="98"/>
      <c r="J310" s="187">
        <v>1</v>
      </c>
      <c r="K310" s="183"/>
      <c r="L310" s="184"/>
      <c r="M310" s="124"/>
    </row>
    <row r="311" spans="1:13" ht="15.75">
      <c r="A311" s="100"/>
      <c r="B311" s="101" t="s">
        <v>293</v>
      </c>
      <c r="C311" s="102" t="s">
        <v>294</v>
      </c>
      <c r="D311" s="98"/>
      <c r="E311" s="98"/>
      <c r="F311" s="98"/>
      <c r="G311" s="98"/>
      <c r="H311" s="103"/>
      <c r="I311" s="98"/>
      <c r="J311" s="187">
        <v>1</v>
      </c>
      <c r="K311" s="183"/>
      <c r="L311" s="184"/>
      <c r="M311" s="124"/>
    </row>
    <row r="312" spans="1:13" ht="15.75">
      <c r="A312" s="100"/>
      <c r="B312" s="101" t="s">
        <v>227</v>
      </c>
      <c r="C312" s="102" t="s">
        <v>228</v>
      </c>
      <c r="D312" s="98"/>
      <c r="E312" s="98"/>
      <c r="F312" s="98"/>
      <c r="G312" s="98"/>
      <c r="H312" s="103"/>
      <c r="I312" s="98"/>
      <c r="J312" s="187">
        <v>1</v>
      </c>
      <c r="K312" s="183"/>
      <c r="L312" s="184"/>
      <c r="M312" s="124"/>
    </row>
    <row r="313" spans="1:13" ht="15.75">
      <c r="A313" s="100">
        <v>2.2000000000000002</v>
      </c>
      <c r="B313" s="101" t="s">
        <v>295</v>
      </c>
      <c r="C313" s="102" t="s">
        <v>296</v>
      </c>
      <c r="D313" s="98"/>
      <c r="E313" s="98"/>
      <c r="F313" s="98"/>
      <c r="G313" s="98"/>
      <c r="H313" s="103"/>
      <c r="I313" s="98"/>
      <c r="J313" s="187">
        <v>1</v>
      </c>
      <c r="K313" s="183"/>
      <c r="L313" s="184"/>
      <c r="M313" s="124"/>
    </row>
    <row r="314" spans="1:13" ht="15.75">
      <c r="A314" s="100"/>
      <c r="B314" s="101" t="s">
        <v>297</v>
      </c>
      <c r="C314" s="102" t="s">
        <v>298</v>
      </c>
      <c r="D314" s="98"/>
      <c r="E314" s="98"/>
      <c r="F314" s="98"/>
      <c r="G314" s="98"/>
      <c r="H314" s="103"/>
      <c r="I314" s="98"/>
      <c r="J314" s="187">
        <v>1</v>
      </c>
      <c r="K314" s="183"/>
      <c r="L314" s="184"/>
      <c r="M314" s="124"/>
    </row>
    <row r="315" spans="1:13" ht="15.75">
      <c r="A315" s="100">
        <v>2.2999999999999998</v>
      </c>
      <c r="B315" s="101" t="s">
        <v>299</v>
      </c>
      <c r="C315" s="102" t="s">
        <v>300</v>
      </c>
      <c r="D315" s="98"/>
      <c r="E315" s="98"/>
      <c r="F315" s="98"/>
      <c r="G315" s="98"/>
      <c r="H315" s="103"/>
      <c r="I315" s="98"/>
      <c r="J315" s="187">
        <v>1</v>
      </c>
      <c r="K315" s="183"/>
      <c r="L315" s="184"/>
      <c r="M315" s="124"/>
    </row>
    <row r="316" spans="1:13" ht="15.75">
      <c r="A316" s="100"/>
      <c r="B316" s="101" t="s">
        <v>227</v>
      </c>
      <c r="C316" s="102" t="s">
        <v>228</v>
      </c>
      <c r="D316" s="98"/>
      <c r="E316" s="98"/>
      <c r="F316" s="98"/>
      <c r="G316" s="98"/>
      <c r="H316" s="103"/>
      <c r="I316" s="98"/>
      <c r="J316" s="187">
        <v>1</v>
      </c>
      <c r="K316" s="183"/>
      <c r="L316" s="184"/>
      <c r="M316" s="124"/>
    </row>
    <row r="317" spans="1:13" ht="15.75">
      <c r="A317" s="100">
        <v>2.4</v>
      </c>
      <c r="B317" s="101" t="s">
        <v>200</v>
      </c>
      <c r="C317" s="102"/>
      <c r="D317" s="98"/>
      <c r="E317" s="98"/>
      <c r="F317" s="98"/>
      <c r="G317" s="98"/>
      <c r="H317" s="103"/>
      <c r="I317" s="98"/>
      <c r="J317" s="187"/>
      <c r="K317" s="183"/>
      <c r="L317" s="184"/>
      <c r="M317" s="124"/>
    </row>
    <row r="318" spans="1:13" ht="31.5">
      <c r="A318" s="100"/>
      <c r="B318" s="101" t="s">
        <v>301</v>
      </c>
      <c r="C318" s="102" t="s">
        <v>244</v>
      </c>
      <c r="D318" s="98"/>
      <c r="E318" s="98"/>
      <c r="F318" s="98"/>
      <c r="G318" s="98"/>
      <c r="H318" s="103"/>
      <c r="I318" s="98"/>
      <c r="J318" s="187">
        <v>1</v>
      </c>
      <c r="K318" s="183"/>
      <c r="L318" s="184"/>
      <c r="M318" s="124"/>
    </row>
    <row r="319" spans="1:13" ht="31.5">
      <c r="A319" s="100"/>
      <c r="B319" s="101" t="s">
        <v>247</v>
      </c>
      <c r="C319" s="102" t="s">
        <v>248</v>
      </c>
      <c r="D319" s="98"/>
      <c r="E319" s="98"/>
      <c r="F319" s="98"/>
      <c r="G319" s="98"/>
      <c r="H319" s="103"/>
      <c r="I319" s="98"/>
      <c r="J319" s="187">
        <v>1</v>
      </c>
      <c r="K319" s="183"/>
      <c r="L319" s="184"/>
      <c r="M319" s="124"/>
    </row>
    <row r="320" spans="1:13" ht="15.75">
      <c r="A320" s="100"/>
      <c r="B320" s="101" t="s">
        <v>249</v>
      </c>
      <c r="C320" s="102" t="s">
        <v>250</v>
      </c>
      <c r="D320" s="98"/>
      <c r="E320" s="98"/>
      <c r="F320" s="98"/>
      <c r="G320" s="98"/>
      <c r="H320" s="103"/>
      <c r="I320" s="98"/>
      <c r="J320" s="187">
        <v>1</v>
      </c>
      <c r="K320" s="183"/>
      <c r="L320" s="184"/>
      <c r="M320" s="124"/>
    </row>
    <row r="321" spans="1:13" ht="15.75">
      <c r="A321" s="100"/>
      <c r="B321" s="101" t="s">
        <v>251</v>
      </c>
      <c r="C321" s="102" t="s">
        <v>252</v>
      </c>
      <c r="D321" s="98"/>
      <c r="E321" s="98"/>
      <c r="F321" s="98"/>
      <c r="G321" s="98"/>
      <c r="H321" s="103"/>
      <c r="I321" s="98"/>
      <c r="J321" s="187">
        <v>1</v>
      </c>
      <c r="K321" s="183"/>
      <c r="L321" s="184"/>
      <c r="M321" s="124"/>
    </row>
    <row r="322" spans="1:13" ht="15.75">
      <c r="A322" s="100"/>
      <c r="B322" s="101" t="s">
        <v>253</v>
      </c>
      <c r="C322" s="102" t="s">
        <v>254</v>
      </c>
      <c r="D322" s="98"/>
      <c r="E322" s="98"/>
      <c r="F322" s="98"/>
      <c r="G322" s="98"/>
      <c r="H322" s="103"/>
      <c r="I322" s="98"/>
      <c r="J322" s="187">
        <v>1</v>
      </c>
      <c r="K322" s="183"/>
      <c r="L322" s="184"/>
      <c r="M322" s="124"/>
    </row>
    <row r="323" spans="1:13" ht="31.5">
      <c r="A323" s="100"/>
      <c r="B323" s="101" t="s">
        <v>255</v>
      </c>
      <c r="C323" s="102" t="s">
        <v>256</v>
      </c>
      <c r="D323" s="98"/>
      <c r="E323" s="98"/>
      <c r="F323" s="98"/>
      <c r="G323" s="98"/>
      <c r="H323" s="103"/>
      <c r="I323" s="98"/>
      <c r="J323" s="187">
        <v>2</v>
      </c>
      <c r="K323" s="183"/>
      <c r="L323" s="184"/>
      <c r="M323" s="124"/>
    </row>
    <row r="324" spans="1:13" ht="15.75">
      <c r="A324" s="100"/>
      <c r="B324" s="101" t="s">
        <v>202</v>
      </c>
      <c r="C324" s="102" t="s">
        <v>257</v>
      </c>
      <c r="D324" s="98"/>
      <c r="E324" s="98"/>
      <c r="F324" s="98"/>
      <c r="G324" s="98"/>
      <c r="H324" s="103"/>
      <c r="I324" s="98"/>
      <c r="J324" s="187">
        <v>1</v>
      </c>
      <c r="K324" s="183"/>
      <c r="L324" s="184"/>
      <c r="M324" s="124"/>
    </row>
    <row r="325" spans="1:13" ht="31.5">
      <c r="A325" s="100"/>
      <c r="B325" s="101" t="s">
        <v>203</v>
      </c>
      <c r="C325" s="102" t="s">
        <v>258</v>
      </c>
      <c r="D325" s="98"/>
      <c r="E325" s="98"/>
      <c r="F325" s="98"/>
      <c r="G325" s="98"/>
      <c r="H325" s="103"/>
      <c r="I325" s="98"/>
      <c r="J325" s="187">
        <v>20</v>
      </c>
      <c r="K325" s="183"/>
      <c r="L325" s="184"/>
      <c r="M325" s="124"/>
    </row>
    <row r="326" spans="1:13" ht="31.5">
      <c r="A326" s="100"/>
      <c r="B326" s="101" t="s">
        <v>204</v>
      </c>
      <c r="C326" s="102" t="s">
        <v>259</v>
      </c>
      <c r="D326" s="98"/>
      <c r="E326" s="98"/>
      <c r="F326" s="98"/>
      <c r="G326" s="98"/>
      <c r="H326" s="103"/>
      <c r="I326" s="98"/>
      <c r="J326" s="187">
        <v>2</v>
      </c>
      <c r="K326" s="183"/>
      <c r="L326" s="184"/>
      <c r="M326" s="124"/>
    </row>
    <row r="327" spans="1:13" ht="31.5">
      <c r="A327" s="100"/>
      <c r="B327" s="101" t="s">
        <v>205</v>
      </c>
      <c r="C327" s="102" t="s">
        <v>260</v>
      </c>
      <c r="D327" s="98"/>
      <c r="E327" s="98"/>
      <c r="F327" s="98"/>
      <c r="G327" s="98"/>
      <c r="H327" s="103"/>
      <c r="I327" s="98"/>
      <c r="J327" s="187">
        <v>2</v>
      </c>
      <c r="K327" s="183"/>
      <c r="L327" s="184"/>
      <c r="M327" s="124"/>
    </row>
    <row r="328" spans="1:13" ht="15.75">
      <c r="A328" s="100"/>
      <c r="B328" s="101" t="s">
        <v>261</v>
      </c>
      <c r="C328" s="102" t="s">
        <v>262</v>
      </c>
      <c r="D328" s="98"/>
      <c r="E328" s="98"/>
      <c r="F328" s="98"/>
      <c r="G328" s="98"/>
      <c r="H328" s="103"/>
      <c r="I328" s="98"/>
      <c r="J328" s="187">
        <v>1</v>
      </c>
      <c r="K328" s="183"/>
      <c r="L328" s="184"/>
      <c r="M328" s="124"/>
    </row>
    <row r="329" spans="1:13" ht="15.75">
      <c r="A329" s="100"/>
      <c r="B329" s="101" t="s">
        <v>206</v>
      </c>
      <c r="C329" s="102" t="s">
        <v>263</v>
      </c>
      <c r="D329" s="98"/>
      <c r="E329" s="98"/>
      <c r="F329" s="98"/>
      <c r="G329" s="98"/>
      <c r="H329" s="103"/>
      <c r="I329" s="98"/>
      <c r="J329" s="187">
        <v>1</v>
      </c>
      <c r="K329" s="183"/>
      <c r="L329" s="184"/>
      <c r="M329" s="124"/>
    </row>
    <row r="330" spans="1:13" ht="31.5">
      <c r="A330" s="100"/>
      <c r="B330" s="101" t="s">
        <v>207</v>
      </c>
      <c r="C330" s="102" t="s">
        <v>264</v>
      </c>
      <c r="D330" s="98"/>
      <c r="E330" s="98"/>
      <c r="F330" s="98"/>
      <c r="G330" s="98"/>
      <c r="H330" s="103"/>
      <c r="I330" s="98"/>
      <c r="J330" s="187">
        <v>1</v>
      </c>
      <c r="K330" s="183"/>
      <c r="L330" s="184"/>
      <c r="M330" s="124"/>
    </row>
    <row r="331" spans="1:13" ht="15.75">
      <c r="A331" s="100"/>
      <c r="B331" s="101" t="s">
        <v>209</v>
      </c>
      <c r="C331" s="102" t="s">
        <v>265</v>
      </c>
      <c r="D331" s="98"/>
      <c r="E331" s="98"/>
      <c r="F331" s="98"/>
      <c r="G331" s="98"/>
      <c r="H331" s="103"/>
      <c r="I331" s="98"/>
      <c r="J331" s="187">
        <v>1</v>
      </c>
      <c r="K331" s="183"/>
      <c r="L331" s="184"/>
      <c r="M331" s="124"/>
    </row>
    <row r="332" spans="1:13" ht="15.75">
      <c r="A332" s="94">
        <v>3</v>
      </c>
      <c r="B332" s="95" t="s">
        <v>302</v>
      </c>
      <c r="C332" s="96"/>
      <c r="D332" s="97"/>
      <c r="E332" s="98"/>
      <c r="F332" s="97"/>
      <c r="G332" s="97"/>
      <c r="H332" s="99"/>
      <c r="I332" s="97"/>
      <c r="J332" s="185">
        <v>1</v>
      </c>
      <c r="K332" s="188">
        <v>2721000000</v>
      </c>
      <c r="L332" s="189">
        <f>K332*J332</f>
        <v>2721000000</v>
      </c>
      <c r="M332" s="124"/>
    </row>
    <row r="333" spans="1:13" ht="15.75">
      <c r="A333" s="100"/>
      <c r="B333" s="101" t="s">
        <v>174</v>
      </c>
      <c r="C333" s="102"/>
      <c r="D333" s="98"/>
      <c r="E333" s="98"/>
      <c r="F333" s="98"/>
      <c r="G333" s="98"/>
      <c r="H333" s="103"/>
      <c r="I333" s="98"/>
      <c r="J333" s="187"/>
      <c r="K333" s="183"/>
      <c r="L333" s="184"/>
      <c r="M333" s="124"/>
    </row>
    <row r="334" spans="1:13" ht="31.5">
      <c r="A334" s="100"/>
      <c r="B334" s="101" t="s">
        <v>303</v>
      </c>
      <c r="C334" s="102"/>
      <c r="D334" s="98"/>
      <c r="E334" s="98"/>
      <c r="F334" s="98"/>
      <c r="G334" s="98"/>
      <c r="H334" s="103"/>
      <c r="I334" s="98"/>
      <c r="J334" s="187"/>
      <c r="K334" s="183"/>
      <c r="L334" s="184"/>
      <c r="M334" s="124"/>
    </row>
    <row r="335" spans="1:13" ht="63">
      <c r="A335" s="100"/>
      <c r="B335" s="101" t="s">
        <v>304</v>
      </c>
      <c r="C335" s="102"/>
      <c r="D335" s="98"/>
      <c r="E335" s="98"/>
      <c r="F335" s="98"/>
      <c r="G335" s="98"/>
      <c r="H335" s="103"/>
      <c r="I335" s="98"/>
      <c r="J335" s="187"/>
      <c r="K335" s="183"/>
      <c r="L335" s="184"/>
      <c r="M335" s="124"/>
    </row>
    <row r="336" spans="1:13" ht="15.75">
      <c r="A336" s="100"/>
      <c r="B336" s="101" t="s">
        <v>305</v>
      </c>
      <c r="C336" s="102"/>
      <c r="D336" s="98"/>
      <c r="E336" s="98"/>
      <c r="F336" s="98"/>
      <c r="G336" s="98"/>
      <c r="H336" s="103"/>
      <c r="I336" s="98"/>
      <c r="J336" s="187"/>
      <c r="K336" s="183"/>
      <c r="L336" s="184"/>
      <c r="M336" s="124"/>
    </row>
    <row r="337" spans="1:13" ht="15.75">
      <c r="A337" s="100"/>
      <c r="B337" s="101" t="s">
        <v>306</v>
      </c>
      <c r="C337" s="102"/>
      <c r="D337" s="98"/>
      <c r="E337" s="98"/>
      <c r="F337" s="98"/>
      <c r="G337" s="98"/>
      <c r="H337" s="103"/>
      <c r="I337" s="98"/>
      <c r="J337" s="187"/>
      <c r="K337" s="183"/>
      <c r="L337" s="184"/>
      <c r="M337" s="124"/>
    </row>
    <row r="338" spans="1:13" ht="15.75">
      <c r="A338" s="100"/>
      <c r="B338" s="101" t="s">
        <v>307</v>
      </c>
      <c r="C338" s="102"/>
      <c r="D338" s="98"/>
      <c r="E338" s="98"/>
      <c r="F338" s="98"/>
      <c r="G338" s="98"/>
      <c r="H338" s="103"/>
      <c r="I338" s="98"/>
      <c r="J338" s="187"/>
      <c r="K338" s="183"/>
      <c r="L338" s="184"/>
      <c r="M338" s="124"/>
    </row>
    <row r="339" spans="1:13" ht="15.75">
      <c r="A339" s="100"/>
      <c r="B339" s="101" t="s">
        <v>308</v>
      </c>
      <c r="C339" s="102"/>
      <c r="D339" s="98"/>
      <c r="E339" s="98"/>
      <c r="F339" s="98"/>
      <c r="G339" s="98"/>
      <c r="H339" s="103"/>
      <c r="I339" s="98"/>
      <c r="J339" s="187"/>
      <c r="K339" s="183"/>
      <c r="L339" s="184"/>
      <c r="M339" s="124"/>
    </row>
    <row r="340" spans="1:13" ht="15.75">
      <c r="A340" s="100"/>
      <c r="B340" s="101" t="s">
        <v>309</v>
      </c>
      <c r="C340" s="102"/>
      <c r="D340" s="98"/>
      <c r="E340" s="98"/>
      <c r="F340" s="98"/>
      <c r="G340" s="98"/>
      <c r="H340" s="103"/>
      <c r="I340" s="98"/>
      <c r="J340" s="187"/>
      <c r="K340" s="183"/>
      <c r="L340" s="184"/>
      <c r="M340" s="124"/>
    </row>
    <row r="341" spans="1:13" ht="15.75">
      <c r="A341" s="100"/>
      <c r="B341" s="101" t="s">
        <v>310</v>
      </c>
      <c r="C341" s="102"/>
      <c r="D341" s="98"/>
      <c r="E341" s="98"/>
      <c r="F341" s="98"/>
      <c r="G341" s="98"/>
      <c r="H341" s="103"/>
      <c r="I341" s="98"/>
      <c r="J341" s="187"/>
      <c r="K341" s="183"/>
      <c r="L341" s="184"/>
      <c r="M341" s="124"/>
    </row>
    <row r="342" spans="1:13" ht="15.75">
      <c r="A342" s="100"/>
      <c r="B342" s="101" t="s">
        <v>311</v>
      </c>
      <c r="C342" s="102" t="s">
        <v>312</v>
      </c>
      <c r="D342" s="98"/>
      <c r="E342" s="98"/>
      <c r="F342" s="98"/>
      <c r="G342" s="98"/>
      <c r="H342" s="103"/>
      <c r="I342" s="98"/>
      <c r="J342" s="187">
        <v>1</v>
      </c>
      <c r="K342" s="183"/>
      <c r="L342" s="184"/>
      <c r="M342" s="124"/>
    </row>
    <row r="343" spans="1:13" ht="15.75">
      <c r="A343" s="100"/>
      <c r="B343" s="101" t="s">
        <v>313</v>
      </c>
      <c r="C343" s="102" t="s">
        <v>314</v>
      </c>
      <c r="D343" s="98"/>
      <c r="E343" s="98"/>
      <c r="F343" s="98"/>
      <c r="G343" s="98"/>
      <c r="H343" s="103"/>
      <c r="I343" s="98"/>
      <c r="J343" s="187">
        <v>1</v>
      </c>
      <c r="K343" s="183"/>
      <c r="L343" s="184"/>
      <c r="M343" s="124"/>
    </row>
    <row r="344" spans="1:13" ht="31.5">
      <c r="A344" s="100"/>
      <c r="B344" s="101" t="s">
        <v>315</v>
      </c>
      <c r="C344" s="102" t="s">
        <v>316</v>
      </c>
      <c r="D344" s="98"/>
      <c r="E344" s="98"/>
      <c r="F344" s="98"/>
      <c r="G344" s="98"/>
      <c r="H344" s="103"/>
      <c r="I344" s="98"/>
      <c r="J344" s="187">
        <v>1</v>
      </c>
      <c r="K344" s="183"/>
      <c r="L344" s="184"/>
      <c r="M344" s="124"/>
    </row>
    <row r="345" spans="1:13" ht="15.75">
      <c r="A345" s="100"/>
      <c r="B345" s="101" t="s">
        <v>317</v>
      </c>
      <c r="C345" s="102" t="s">
        <v>318</v>
      </c>
      <c r="D345" s="98"/>
      <c r="E345" s="98"/>
      <c r="F345" s="98"/>
      <c r="G345" s="98"/>
      <c r="H345" s="103"/>
      <c r="I345" s="98"/>
      <c r="J345" s="187">
        <v>1</v>
      </c>
      <c r="K345" s="183"/>
      <c r="L345" s="184"/>
      <c r="M345" s="124"/>
    </row>
    <row r="346" spans="1:13" ht="31.5">
      <c r="A346" s="100"/>
      <c r="B346" s="101" t="s">
        <v>319</v>
      </c>
      <c r="C346" s="102" t="s">
        <v>320</v>
      </c>
      <c r="D346" s="98"/>
      <c r="E346" s="98"/>
      <c r="F346" s="98"/>
      <c r="G346" s="98"/>
      <c r="H346" s="103"/>
      <c r="I346" s="98"/>
      <c r="J346" s="187">
        <v>1</v>
      </c>
      <c r="K346" s="183"/>
      <c r="L346" s="184"/>
      <c r="M346" s="124"/>
    </row>
    <row r="347" spans="1:13" ht="15.75">
      <c r="A347" s="100"/>
      <c r="B347" s="101" t="s">
        <v>321</v>
      </c>
      <c r="C347" s="102" t="s">
        <v>322</v>
      </c>
      <c r="D347" s="98"/>
      <c r="E347" s="98"/>
      <c r="F347" s="98"/>
      <c r="G347" s="98"/>
      <c r="H347" s="103"/>
      <c r="I347" s="98"/>
      <c r="J347" s="187">
        <v>1</v>
      </c>
      <c r="K347" s="183"/>
      <c r="L347" s="184"/>
      <c r="M347" s="124"/>
    </row>
    <row r="348" spans="1:13" ht="15.75">
      <c r="A348" s="100"/>
      <c r="B348" s="101" t="s">
        <v>323</v>
      </c>
      <c r="C348" s="102" t="s">
        <v>324</v>
      </c>
      <c r="D348" s="98"/>
      <c r="E348" s="98"/>
      <c r="F348" s="98"/>
      <c r="G348" s="98"/>
      <c r="H348" s="103"/>
      <c r="I348" s="98"/>
      <c r="J348" s="187">
        <v>1</v>
      </c>
      <c r="K348" s="183"/>
      <c r="L348" s="184"/>
      <c r="M348" s="124"/>
    </row>
    <row r="349" spans="1:13" ht="15.75">
      <c r="A349" s="100"/>
      <c r="B349" s="101" t="s">
        <v>317</v>
      </c>
      <c r="C349" s="102" t="s">
        <v>318</v>
      </c>
      <c r="D349" s="98"/>
      <c r="E349" s="98"/>
      <c r="F349" s="98"/>
      <c r="G349" s="98"/>
      <c r="H349" s="103"/>
      <c r="I349" s="98"/>
      <c r="J349" s="187">
        <v>1</v>
      </c>
      <c r="K349" s="183"/>
      <c r="L349" s="184"/>
      <c r="M349" s="124"/>
    </row>
    <row r="350" spans="1:13" ht="31.5">
      <c r="A350" s="100"/>
      <c r="B350" s="101" t="s">
        <v>325</v>
      </c>
      <c r="C350" s="102" t="s">
        <v>254</v>
      </c>
      <c r="D350" s="98"/>
      <c r="E350" s="98"/>
      <c r="F350" s="98"/>
      <c r="G350" s="98"/>
      <c r="H350" s="103"/>
      <c r="I350" s="98"/>
      <c r="J350" s="187">
        <v>1</v>
      </c>
      <c r="K350" s="183"/>
      <c r="L350" s="184"/>
      <c r="M350" s="124"/>
    </row>
    <row r="351" spans="1:13" ht="15.75">
      <c r="A351" s="100"/>
      <c r="B351" s="101" t="s">
        <v>326</v>
      </c>
      <c r="C351" s="102" t="s">
        <v>327</v>
      </c>
      <c r="D351" s="98"/>
      <c r="E351" s="98"/>
      <c r="F351" s="98"/>
      <c r="G351" s="98"/>
      <c r="H351" s="103"/>
      <c r="I351" s="98"/>
      <c r="J351" s="187">
        <v>1</v>
      </c>
      <c r="K351" s="183"/>
      <c r="L351" s="184"/>
      <c r="M351" s="124"/>
    </row>
    <row r="352" spans="1:13" ht="15.75">
      <c r="A352" s="100"/>
      <c r="B352" s="101" t="s">
        <v>328</v>
      </c>
      <c r="C352" s="102" t="s">
        <v>257</v>
      </c>
      <c r="D352" s="98"/>
      <c r="E352" s="98"/>
      <c r="F352" s="98"/>
      <c r="G352" s="98"/>
      <c r="H352" s="103"/>
      <c r="I352" s="98"/>
      <c r="J352" s="187">
        <v>1</v>
      </c>
      <c r="K352" s="183"/>
      <c r="L352" s="184"/>
      <c r="M352" s="124"/>
    </row>
    <row r="353" spans="1:13" ht="31.5">
      <c r="A353" s="100"/>
      <c r="B353" s="101" t="s">
        <v>203</v>
      </c>
      <c r="C353" s="102" t="s">
        <v>258</v>
      </c>
      <c r="D353" s="98"/>
      <c r="E353" s="98"/>
      <c r="F353" s="98"/>
      <c r="G353" s="98"/>
      <c r="H353" s="103"/>
      <c r="I353" s="98"/>
      <c r="J353" s="187">
        <v>40</v>
      </c>
      <c r="K353" s="183"/>
      <c r="L353" s="184"/>
      <c r="M353" s="124"/>
    </row>
    <row r="354" spans="1:13" ht="31.5">
      <c r="A354" s="100"/>
      <c r="B354" s="101" t="s">
        <v>204</v>
      </c>
      <c r="C354" s="102" t="s">
        <v>259</v>
      </c>
      <c r="D354" s="98"/>
      <c r="E354" s="98"/>
      <c r="F354" s="98"/>
      <c r="G354" s="98"/>
      <c r="H354" s="103"/>
      <c r="I354" s="98"/>
      <c r="J354" s="187">
        <v>2</v>
      </c>
      <c r="K354" s="183"/>
      <c r="L354" s="184"/>
      <c r="M354" s="124"/>
    </row>
    <row r="355" spans="1:13" ht="31.5">
      <c r="A355" s="100"/>
      <c r="B355" s="101" t="s">
        <v>205</v>
      </c>
      <c r="C355" s="102" t="s">
        <v>260</v>
      </c>
      <c r="D355" s="98"/>
      <c r="E355" s="98"/>
      <c r="F355" s="98"/>
      <c r="G355" s="98"/>
      <c r="H355" s="103"/>
      <c r="I355" s="98"/>
      <c r="J355" s="187">
        <v>2</v>
      </c>
      <c r="K355" s="183"/>
      <c r="L355" s="184"/>
      <c r="M355" s="124"/>
    </row>
    <row r="356" spans="1:13" ht="15.75">
      <c r="A356" s="100"/>
      <c r="B356" s="101" t="s">
        <v>261</v>
      </c>
      <c r="C356" s="102" t="s">
        <v>262</v>
      </c>
      <c r="D356" s="98"/>
      <c r="E356" s="98"/>
      <c r="F356" s="98"/>
      <c r="G356" s="98"/>
      <c r="H356" s="103"/>
      <c r="I356" s="98"/>
      <c r="J356" s="187">
        <v>1</v>
      </c>
      <c r="K356" s="183"/>
      <c r="L356" s="184"/>
      <c r="M356" s="124"/>
    </row>
    <row r="357" spans="1:13" ht="15.75">
      <c r="A357" s="100"/>
      <c r="B357" s="101" t="s">
        <v>329</v>
      </c>
      <c r="C357" s="102" t="s">
        <v>263</v>
      </c>
      <c r="D357" s="98"/>
      <c r="E357" s="98"/>
      <c r="F357" s="98"/>
      <c r="G357" s="98"/>
      <c r="H357" s="103"/>
      <c r="I357" s="98"/>
      <c r="J357" s="187">
        <v>1</v>
      </c>
      <c r="K357" s="183"/>
      <c r="L357" s="184"/>
      <c r="M357" s="124"/>
    </row>
    <row r="358" spans="1:13" ht="31.5">
      <c r="A358" s="100"/>
      <c r="B358" s="101" t="s">
        <v>330</v>
      </c>
      <c r="C358" s="102" t="s">
        <v>264</v>
      </c>
      <c r="D358" s="98"/>
      <c r="E358" s="98"/>
      <c r="F358" s="98"/>
      <c r="G358" s="98"/>
      <c r="H358" s="103"/>
      <c r="I358" s="98"/>
      <c r="J358" s="187">
        <v>1</v>
      </c>
      <c r="K358" s="183"/>
      <c r="L358" s="184"/>
      <c r="M358" s="124"/>
    </row>
    <row r="359" spans="1:13" ht="15.75">
      <c r="A359" s="100"/>
      <c r="B359" s="101" t="s">
        <v>209</v>
      </c>
      <c r="C359" s="102" t="s">
        <v>265</v>
      </c>
      <c r="D359" s="98"/>
      <c r="E359" s="98"/>
      <c r="F359" s="98"/>
      <c r="G359" s="98"/>
      <c r="H359" s="103"/>
      <c r="I359" s="98"/>
      <c r="J359" s="187">
        <v>1</v>
      </c>
      <c r="K359" s="183"/>
      <c r="L359" s="184"/>
      <c r="M359" s="124"/>
    </row>
    <row r="360" spans="1:13" ht="15.75">
      <c r="A360" s="344" t="s">
        <v>87</v>
      </c>
      <c r="B360" s="345"/>
      <c r="C360" s="345"/>
      <c r="D360" s="345"/>
      <c r="E360" s="345"/>
      <c r="F360" s="345"/>
      <c r="G360" s="345"/>
      <c r="H360" s="345"/>
      <c r="I360" s="345"/>
      <c r="J360" s="190"/>
      <c r="K360" s="191"/>
      <c r="L360" s="181">
        <f>SUM(L204:L359)</f>
        <v>19947000000</v>
      </c>
      <c r="M360" s="192"/>
    </row>
    <row r="361" spans="1:13" s="104" customFormat="1" ht="25.5" customHeight="1">
      <c r="A361" s="337" t="s">
        <v>333</v>
      </c>
      <c r="B361" s="338"/>
      <c r="C361" s="338"/>
      <c r="D361" s="338"/>
      <c r="E361" s="338"/>
      <c r="F361" s="338"/>
      <c r="G361" s="338"/>
      <c r="H361" s="338"/>
      <c r="I361" s="338"/>
      <c r="J361" s="193"/>
      <c r="K361" s="194"/>
      <c r="L361" s="195">
        <f>SUM(L202,L73,L360)</f>
        <v>63843811000</v>
      </c>
      <c r="M361" s="196"/>
    </row>
  </sheetData>
  <sheetProtection password="CC5F" sheet="1" objects="1" scenarios="1"/>
  <mergeCells count="6">
    <mergeCell ref="A361:I361"/>
    <mergeCell ref="A1:B1"/>
    <mergeCell ref="J1:M1"/>
    <mergeCell ref="A2:I2"/>
    <mergeCell ref="A202:I202"/>
    <mergeCell ref="A360:I360"/>
  </mergeCells>
  <conditionalFormatting sqref="B173">
    <cfRule type="cellIs" dxfId="1" priority="1" stopIfTrue="1" operator="equal">
      <formula>#REF!</formula>
    </cfRule>
    <cfRule type="cellIs" dxfId="0" priority="2" stopIfTrue="1" operator="equal">
      <formula>#REF!</formula>
    </cfRule>
  </conditionalFormatting>
  <printOptions horizontalCentered="1"/>
  <pageMargins left="0.4" right="0.37" top="0.48" bottom="0.45" header="0.3" footer="0.3"/>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9"/>
  <sheetViews>
    <sheetView zoomScale="85" zoomScaleNormal="85" workbookViewId="0">
      <selection activeCell="L3" sqref="L3"/>
    </sheetView>
  </sheetViews>
  <sheetFormatPr defaultColWidth="9.125" defaultRowHeight="15"/>
  <cols>
    <col min="1" max="1" width="9.125" style="201"/>
    <col min="2" max="2" width="53.75" style="201" customWidth="1"/>
    <col min="3" max="3" width="12" style="201" customWidth="1"/>
    <col min="4" max="4" width="10.25" style="231" customWidth="1"/>
    <col min="5" max="5" width="7.25" style="231" customWidth="1"/>
    <col min="6" max="6" width="7.25" style="105" customWidth="1"/>
    <col min="7" max="7" width="12.25" style="106" customWidth="1"/>
    <col min="8" max="8" width="10.375" style="107" customWidth="1"/>
    <col min="9" max="9" width="12.25" style="106" customWidth="1"/>
    <col min="10" max="10" width="10.375" style="106" customWidth="1"/>
    <col min="11" max="11" width="11.125" style="269" customWidth="1"/>
    <col min="12" max="12" width="16.875" style="269" customWidth="1"/>
    <col min="13" max="13" width="19.75" style="269" customWidth="1"/>
    <col min="14" max="14" width="26.375" style="197" customWidth="1"/>
    <col min="15" max="16384" width="9.125" style="201"/>
  </cols>
  <sheetData>
    <row r="1" spans="1:17" s="5" customFormat="1" ht="54.75" customHeight="1">
      <c r="A1" s="339" t="s">
        <v>820</v>
      </c>
      <c r="B1" s="339"/>
      <c r="G1" s="6"/>
      <c r="H1" s="198"/>
      <c r="I1" s="6"/>
      <c r="J1" s="6"/>
      <c r="K1" s="340" t="s">
        <v>821</v>
      </c>
      <c r="L1" s="340"/>
      <c r="M1" s="340"/>
      <c r="N1" s="340"/>
      <c r="O1" s="8"/>
      <c r="P1" s="8"/>
    </row>
    <row r="2" spans="1:17" s="10" customFormat="1" ht="39" customHeight="1">
      <c r="A2" s="341" t="s">
        <v>396</v>
      </c>
      <c r="B2" s="341"/>
      <c r="C2" s="341"/>
      <c r="D2" s="341"/>
      <c r="E2" s="341"/>
      <c r="F2" s="341"/>
      <c r="G2" s="341"/>
      <c r="H2" s="341"/>
      <c r="I2" s="341"/>
      <c r="J2" s="341"/>
      <c r="K2" s="111"/>
      <c r="L2" s="111"/>
      <c r="M2" s="111"/>
      <c r="N2" s="111"/>
      <c r="O2" s="9"/>
      <c r="P2" s="9"/>
      <c r="Q2" s="9"/>
    </row>
    <row r="3" spans="1:17" s="63" customFormat="1" ht="129.75">
      <c r="A3" s="37" t="s">
        <v>90</v>
      </c>
      <c r="B3" s="37" t="s">
        <v>1</v>
      </c>
      <c r="C3" s="37" t="s">
        <v>2</v>
      </c>
      <c r="D3" s="37" t="s">
        <v>3</v>
      </c>
      <c r="E3" s="37" t="s">
        <v>4</v>
      </c>
      <c r="F3" s="12" t="s">
        <v>825</v>
      </c>
      <c r="G3" s="12" t="s">
        <v>822</v>
      </c>
      <c r="H3" s="13" t="s">
        <v>823</v>
      </c>
      <c r="I3" s="12" t="s">
        <v>822</v>
      </c>
      <c r="J3" s="12" t="s">
        <v>826</v>
      </c>
      <c r="K3" s="145" t="s">
        <v>828</v>
      </c>
      <c r="L3" s="146" t="s">
        <v>6</v>
      </c>
      <c r="M3" s="145" t="s">
        <v>7</v>
      </c>
      <c r="N3" s="232" t="s">
        <v>824</v>
      </c>
    </row>
    <row r="4" spans="1:17" s="14" customFormat="1">
      <c r="A4" s="15">
        <v>-1</v>
      </c>
      <c r="B4" s="15">
        <v>-2</v>
      </c>
      <c r="C4" s="15">
        <v>-3</v>
      </c>
      <c r="D4" s="15">
        <v>-4</v>
      </c>
      <c r="E4" s="15">
        <v>-5</v>
      </c>
      <c r="F4" s="15">
        <v>-6</v>
      </c>
      <c r="G4" s="15">
        <v>-7</v>
      </c>
      <c r="H4" s="199">
        <v>-8</v>
      </c>
      <c r="I4" s="15">
        <v>-7</v>
      </c>
      <c r="J4" s="15">
        <v>-9</v>
      </c>
      <c r="K4" s="116" t="s">
        <v>827</v>
      </c>
      <c r="L4" s="116">
        <v>-11</v>
      </c>
      <c r="M4" s="117">
        <v>-12</v>
      </c>
      <c r="N4" s="116">
        <v>-13</v>
      </c>
    </row>
    <row r="5" spans="1:17" ht="20.25">
      <c r="A5" s="200" t="s">
        <v>434</v>
      </c>
      <c r="B5" s="200"/>
      <c r="C5" s="200"/>
      <c r="D5" s="200"/>
      <c r="E5" s="200"/>
      <c r="F5" s="200"/>
      <c r="G5" s="200"/>
      <c r="H5" s="200"/>
      <c r="I5" s="200"/>
      <c r="J5" s="200"/>
      <c r="K5" s="233"/>
      <c r="L5" s="233"/>
      <c r="M5" s="234"/>
      <c r="N5" s="235"/>
    </row>
    <row r="6" spans="1:17" ht="21.75" customHeight="1">
      <c r="A6" s="57"/>
      <c r="B6" s="58" t="s">
        <v>398</v>
      </c>
      <c r="C6" s="57"/>
      <c r="D6" s="202"/>
      <c r="F6" s="202"/>
      <c r="G6" s="57"/>
      <c r="H6" s="57"/>
      <c r="I6" s="17"/>
      <c r="J6" s="57"/>
      <c r="K6" s="236"/>
      <c r="L6" s="237"/>
      <c r="M6" s="237">
        <f>SUM(M7:M52)</f>
        <v>22513165800</v>
      </c>
      <c r="N6" s="238"/>
    </row>
    <row r="7" spans="1:17" ht="31.5">
      <c r="A7" s="203">
        <v>1</v>
      </c>
      <c r="B7" s="204" t="s">
        <v>399</v>
      </c>
      <c r="C7" s="205"/>
      <c r="D7" s="205" t="s">
        <v>121</v>
      </c>
      <c r="E7" s="205" t="s">
        <v>117</v>
      </c>
      <c r="F7" s="17"/>
      <c r="G7" s="17"/>
      <c r="H7" s="21"/>
      <c r="I7" s="17"/>
      <c r="J7" s="17"/>
      <c r="K7" s="239">
        <v>2</v>
      </c>
      <c r="L7" s="240">
        <v>271856200</v>
      </c>
      <c r="M7" s="241">
        <f t="shared" ref="M7:M22" si="0">K7*L7</f>
        <v>543712400</v>
      </c>
      <c r="N7" s="124"/>
    </row>
    <row r="8" spans="1:17" ht="31.5">
      <c r="A8" s="203">
        <v>2</v>
      </c>
      <c r="B8" s="204" t="s">
        <v>400</v>
      </c>
      <c r="C8" s="205"/>
      <c r="D8" s="205" t="s">
        <v>121</v>
      </c>
      <c r="E8" s="205" t="s">
        <v>117</v>
      </c>
      <c r="F8" s="27"/>
      <c r="G8" s="17"/>
      <c r="H8" s="21"/>
      <c r="I8" s="17"/>
      <c r="J8" s="17"/>
      <c r="K8" s="239">
        <v>2</v>
      </c>
      <c r="L8" s="240">
        <v>205856200.00000003</v>
      </c>
      <c r="M8" s="241">
        <f t="shared" si="0"/>
        <v>411712400.00000006</v>
      </c>
      <c r="N8" s="124"/>
    </row>
    <row r="9" spans="1:17" ht="31.5">
      <c r="A9" s="203">
        <v>3</v>
      </c>
      <c r="B9" s="204" t="s">
        <v>401</v>
      </c>
      <c r="C9" s="205"/>
      <c r="D9" s="205" t="s">
        <v>121</v>
      </c>
      <c r="E9" s="205" t="s">
        <v>169</v>
      </c>
      <c r="F9" s="27"/>
      <c r="G9" s="17"/>
      <c r="H9" s="21"/>
      <c r="I9" s="17"/>
      <c r="J9" s="17"/>
      <c r="K9" s="239">
        <v>2</v>
      </c>
      <c r="L9" s="240">
        <v>298570800</v>
      </c>
      <c r="M9" s="241">
        <f t="shared" si="0"/>
        <v>597141600</v>
      </c>
      <c r="N9" s="124"/>
    </row>
    <row r="10" spans="1:17" ht="31.5">
      <c r="A10" s="203">
        <v>4</v>
      </c>
      <c r="B10" s="204" t="s">
        <v>402</v>
      </c>
      <c r="C10" s="205"/>
      <c r="D10" s="205" t="s">
        <v>121</v>
      </c>
      <c r="E10" s="205" t="s">
        <v>169</v>
      </c>
      <c r="F10" s="27"/>
      <c r="G10" s="17"/>
      <c r="H10" s="21"/>
      <c r="I10" s="17"/>
      <c r="J10" s="17"/>
      <c r="K10" s="239">
        <v>2</v>
      </c>
      <c r="L10" s="240">
        <v>392856200.00000006</v>
      </c>
      <c r="M10" s="241">
        <f t="shared" si="0"/>
        <v>785712400.00000012</v>
      </c>
      <c r="N10" s="124"/>
    </row>
    <row r="11" spans="1:17" ht="18.75">
      <c r="A11" s="203">
        <v>5</v>
      </c>
      <c r="B11" s="204" t="s">
        <v>403</v>
      </c>
      <c r="C11" s="205"/>
      <c r="D11" s="205"/>
      <c r="E11" s="205" t="s">
        <v>117</v>
      </c>
      <c r="F11" s="27"/>
      <c r="G11" s="17"/>
      <c r="H11" s="21"/>
      <c r="I11" s="17"/>
      <c r="J11" s="17"/>
      <c r="K11" s="239">
        <v>1</v>
      </c>
      <c r="L11" s="240">
        <v>120000000</v>
      </c>
      <c r="M11" s="241">
        <f t="shared" si="0"/>
        <v>120000000</v>
      </c>
      <c r="N11" s="124"/>
    </row>
    <row r="12" spans="1:17" ht="18.75">
      <c r="A12" s="206">
        <v>6</v>
      </c>
      <c r="B12" s="207" t="s">
        <v>404</v>
      </c>
      <c r="C12" s="208" t="s">
        <v>405</v>
      </c>
      <c r="D12" s="208" t="s">
        <v>95</v>
      </c>
      <c r="E12" s="208" t="s">
        <v>117</v>
      </c>
      <c r="F12" s="27"/>
      <c r="G12" s="17"/>
      <c r="H12" s="21"/>
      <c r="I12" s="17"/>
      <c r="J12" s="17"/>
      <c r="K12" s="242">
        <v>2</v>
      </c>
      <c r="L12" s="243">
        <v>640000000</v>
      </c>
      <c r="M12" s="244">
        <f t="shared" si="0"/>
        <v>1280000000</v>
      </c>
      <c r="N12" s="124"/>
    </row>
    <row r="13" spans="1:17" ht="31.5">
      <c r="A13" s="206">
        <v>7</v>
      </c>
      <c r="B13" s="207" t="s">
        <v>406</v>
      </c>
      <c r="C13" s="208"/>
      <c r="D13" s="208" t="s">
        <v>336</v>
      </c>
      <c r="E13" s="208" t="s">
        <v>79</v>
      </c>
      <c r="F13" s="27"/>
      <c r="G13" s="17"/>
      <c r="H13" s="21"/>
      <c r="I13" s="17"/>
      <c r="J13" s="17"/>
      <c r="K13" s="245">
        <v>1</v>
      </c>
      <c r="L13" s="243">
        <v>3280000000</v>
      </c>
      <c r="M13" s="244">
        <f t="shared" si="0"/>
        <v>3280000000</v>
      </c>
      <c r="N13" s="124"/>
    </row>
    <row r="14" spans="1:17" ht="18.75">
      <c r="A14" s="203">
        <v>8</v>
      </c>
      <c r="B14" s="204" t="s">
        <v>407</v>
      </c>
      <c r="C14" s="205"/>
      <c r="D14" s="205" t="s">
        <v>408</v>
      </c>
      <c r="E14" s="205" t="s">
        <v>79</v>
      </c>
      <c r="F14" s="27"/>
      <c r="G14" s="17"/>
      <c r="H14" s="21"/>
      <c r="I14" s="17"/>
      <c r="J14" s="17"/>
      <c r="K14" s="239">
        <v>2</v>
      </c>
      <c r="L14" s="240">
        <v>90000000</v>
      </c>
      <c r="M14" s="241">
        <f t="shared" si="0"/>
        <v>180000000</v>
      </c>
      <c r="N14" s="124"/>
    </row>
    <row r="15" spans="1:17" ht="18.75">
      <c r="A15" s="203">
        <v>9</v>
      </c>
      <c r="B15" s="204" t="s">
        <v>409</v>
      </c>
      <c r="C15" s="205"/>
      <c r="D15" s="205" t="s">
        <v>121</v>
      </c>
      <c r="E15" s="205" t="s">
        <v>169</v>
      </c>
      <c r="F15" s="27"/>
      <c r="G15" s="17"/>
      <c r="H15" s="21"/>
      <c r="I15" s="17"/>
      <c r="J15" s="17"/>
      <c r="K15" s="239">
        <v>2</v>
      </c>
      <c r="L15" s="240">
        <v>245000000</v>
      </c>
      <c r="M15" s="241">
        <f t="shared" si="0"/>
        <v>490000000</v>
      </c>
      <c r="N15" s="124"/>
    </row>
    <row r="16" spans="1:17" ht="31.5">
      <c r="A16" s="203">
        <v>10</v>
      </c>
      <c r="B16" s="204" t="s">
        <v>410</v>
      </c>
      <c r="C16" s="205"/>
      <c r="D16" s="205" t="s">
        <v>121</v>
      </c>
      <c r="E16" s="205" t="s">
        <v>169</v>
      </c>
      <c r="F16" s="27"/>
      <c r="G16" s="17"/>
      <c r="H16" s="21"/>
      <c r="I16" s="17"/>
      <c r="J16" s="17"/>
      <c r="K16" s="239">
        <v>2</v>
      </c>
      <c r="L16" s="240">
        <v>116800000</v>
      </c>
      <c r="M16" s="241">
        <f t="shared" si="0"/>
        <v>233600000</v>
      </c>
      <c r="N16" s="124"/>
    </row>
    <row r="17" spans="1:14" ht="31.5">
      <c r="A17" s="203">
        <v>11</v>
      </c>
      <c r="B17" s="204" t="s">
        <v>411</v>
      </c>
      <c r="C17" s="205"/>
      <c r="D17" s="205" t="s">
        <v>121</v>
      </c>
      <c r="E17" s="205" t="s">
        <v>169</v>
      </c>
      <c r="F17" s="27"/>
      <c r="G17" s="17"/>
      <c r="H17" s="21"/>
      <c r="I17" s="17"/>
      <c r="J17" s="17"/>
      <c r="K17" s="239">
        <v>2</v>
      </c>
      <c r="L17" s="240">
        <v>115500000.00000001</v>
      </c>
      <c r="M17" s="241">
        <f t="shared" si="0"/>
        <v>231000000.00000003</v>
      </c>
      <c r="N17" s="124"/>
    </row>
    <row r="18" spans="1:14" ht="18.75">
      <c r="A18" s="203">
        <v>12</v>
      </c>
      <c r="B18" s="204" t="s">
        <v>412</v>
      </c>
      <c r="C18" s="205"/>
      <c r="D18" s="205" t="s">
        <v>95</v>
      </c>
      <c r="E18" s="205" t="s">
        <v>117</v>
      </c>
      <c r="F18" s="27"/>
      <c r="G18" s="17"/>
      <c r="H18" s="21"/>
      <c r="I18" s="17"/>
      <c r="J18" s="17"/>
      <c r="K18" s="239">
        <v>8</v>
      </c>
      <c r="L18" s="240">
        <v>85000000</v>
      </c>
      <c r="M18" s="241">
        <f t="shared" si="0"/>
        <v>680000000</v>
      </c>
      <c r="N18" s="124"/>
    </row>
    <row r="19" spans="1:14" ht="47.25">
      <c r="A19" s="203">
        <v>13</v>
      </c>
      <c r="B19" s="207" t="s">
        <v>413</v>
      </c>
      <c r="C19" s="208" t="s">
        <v>414</v>
      </c>
      <c r="D19" s="208" t="s">
        <v>95</v>
      </c>
      <c r="E19" s="208" t="s">
        <v>79</v>
      </c>
      <c r="F19" s="27"/>
      <c r="G19" s="17"/>
      <c r="H19" s="21"/>
      <c r="I19" s="17"/>
      <c r="J19" s="17"/>
      <c r="K19" s="245">
        <v>1</v>
      </c>
      <c r="L19" s="243">
        <v>4230000000</v>
      </c>
      <c r="M19" s="244">
        <f t="shared" si="0"/>
        <v>4230000000</v>
      </c>
      <c r="N19" s="124"/>
    </row>
    <row r="20" spans="1:14" ht="18.75">
      <c r="A20" s="203">
        <v>14</v>
      </c>
      <c r="B20" s="207" t="s">
        <v>415</v>
      </c>
      <c r="C20" s="208" t="s">
        <v>416</v>
      </c>
      <c r="D20" s="208" t="s">
        <v>95</v>
      </c>
      <c r="E20" s="208" t="s">
        <v>169</v>
      </c>
      <c r="F20" s="27"/>
      <c r="G20" s="17"/>
      <c r="H20" s="21"/>
      <c r="I20" s="17"/>
      <c r="J20" s="17"/>
      <c r="K20" s="245">
        <v>1</v>
      </c>
      <c r="L20" s="243">
        <v>4196000000</v>
      </c>
      <c r="M20" s="244">
        <f t="shared" si="0"/>
        <v>4196000000</v>
      </c>
      <c r="N20" s="124"/>
    </row>
    <row r="21" spans="1:14" ht="31.5">
      <c r="A21" s="203">
        <v>15</v>
      </c>
      <c r="B21" s="207" t="s">
        <v>417</v>
      </c>
      <c r="C21" s="208" t="s">
        <v>418</v>
      </c>
      <c r="D21" s="208" t="s">
        <v>95</v>
      </c>
      <c r="E21" s="208" t="s">
        <v>419</v>
      </c>
      <c r="F21" s="27"/>
      <c r="G21" s="17"/>
      <c r="H21" s="21"/>
      <c r="I21" s="17"/>
      <c r="J21" s="17"/>
      <c r="K21" s="245">
        <v>1</v>
      </c>
      <c r="L21" s="243">
        <v>3945000000</v>
      </c>
      <c r="M21" s="244">
        <f t="shared" si="0"/>
        <v>3945000000</v>
      </c>
      <c r="N21" s="124"/>
    </row>
    <row r="22" spans="1:14" ht="18.75">
      <c r="A22" s="203">
        <v>16</v>
      </c>
      <c r="B22" s="204" t="s">
        <v>420</v>
      </c>
      <c r="C22" s="205"/>
      <c r="D22" s="205" t="s">
        <v>121</v>
      </c>
      <c r="E22" s="205" t="s">
        <v>419</v>
      </c>
      <c r="F22" s="27"/>
      <c r="G22" s="17"/>
      <c r="H22" s="21"/>
      <c r="I22" s="17"/>
      <c r="J22" s="17"/>
      <c r="K22" s="239">
        <v>4</v>
      </c>
      <c r="L22" s="240">
        <v>98000000</v>
      </c>
      <c r="M22" s="241">
        <f t="shared" si="0"/>
        <v>392000000</v>
      </c>
      <c r="N22" s="124"/>
    </row>
    <row r="23" spans="1:14" ht="18.75">
      <c r="A23" s="203">
        <v>17</v>
      </c>
      <c r="B23" s="209" t="s">
        <v>421</v>
      </c>
      <c r="C23" s="205"/>
      <c r="D23" s="205"/>
      <c r="E23" s="205" t="s">
        <v>117</v>
      </c>
      <c r="F23" s="27"/>
      <c r="G23" s="17"/>
      <c r="H23" s="21"/>
      <c r="I23" s="17"/>
      <c r="J23" s="17"/>
      <c r="K23" s="246">
        <v>5</v>
      </c>
      <c r="L23" s="240">
        <v>10098000</v>
      </c>
      <c r="M23" s="241">
        <f t="shared" ref="M23:M52" si="1">L23*K23</f>
        <v>50490000</v>
      </c>
      <c r="N23" s="124"/>
    </row>
    <row r="24" spans="1:14" ht="18.75">
      <c r="A24" s="203">
        <v>18</v>
      </c>
      <c r="B24" s="209" t="s">
        <v>422</v>
      </c>
      <c r="C24" s="205"/>
      <c r="D24" s="205"/>
      <c r="E24" s="205" t="s">
        <v>117</v>
      </c>
      <c r="F24" s="27"/>
      <c r="G24" s="17"/>
      <c r="H24" s="21"/>
      <c r="I24" s="17"/>
      <c r="J24" s="17"/>
      <c r="K24" s="246">
        <v>5</v>
      </c>
      <c r="L24" s="240">
        <v>3677000</v>
      </c>
      <c r="M24" s="241">
        <f t="shared" si="1"/>
        <v>18385000</v>
      </c>
      <c r="N24" s="124"/>
    </row>
    <row r="25" spans="1:14" ht="18.75">
      <c r="A25" s="203">
        <v>19</v>
      </c>
      <c r="B25" s="210" t="s">
        <v>423</v>
      </c>
      <c r="C25" s="205"/>
      <c r="D25" s="205"/>
      <c r="E25" s="205" t="s">
        <v>117</v>
      </c>
      <c r="F25" s="27"/>
      <c r="G25" s="17"/>
      <c r="H25" s="21"/>
      <c r="I25" s="17"/>
      <c r="J25" s="17"/>
      <c r="K25" s="246">
        <v>5</v>
      </c>
      <c r="L25" s="240">
        <v>3073000</v>
      </c>
      <c r="M25" s="241">
        <f t="shared" si="1"/>
        <v>15365000</v>
      </c>
      <c r="N25" s="124"/>
    </row>
    <row r="26" spans="1:14" ht="18.75">
      <c r="A26" s="203">
        <v>20</v>
      </c>
      <c r="B26" s="210" t="s">
        <v>451</v>
      </c>
      <c r="C26" s="205"/>
      <c r="D26" s="205"/>
      <c r="E26" s="205" t="s">
        <v>117</v>
      </c>
      <c r="F26" s="27"/>
      <c r="G26" s="17"/>
      <c r="H26" s="21"/>
      <c r="I26" s="17"/>
      <c r="J26" s="17"/>
      <c r="K26" s="246">
        <v>5</v>
      </c>
      <c r="L26" s="240">
        <v>7683000</v>
      </c>
      <c r="M26" s="241">
        <f t="shared" si="1"/>
        <v>38415000</v>
      </c>
      <c r="N26" s="124"/>
    </row>
    <row r="27" spans="1:14" ht="18.75">
      <c r="A27" s="203">
        <v>21</v>
      </c>
      <c r="B27" s="210" t="s">
        <v>450</v>
      </c>
      <c r="C27" s="205"/>
      <c r="D27" s="205"/>
      <c r="E27" s="205" t="s">
        <v>117</v>
      </c>
      <c r="F27" s="27"/>
      <c r="G27" s="17"/>
      <c r="H27" s="21"/>
      <c r="I27" s="17"/>
      <c r="J27" s="17"/>
      <c r="K27" s="246">
        <v>2</v>
      </c>
      <c r="L27" s="240">
        <v>6951000</v>
      </c>
      <c r="M27" s="241">
        <f t="shared" si="1"/>
        <v>13902000</v>
      </c>
      <c r="N27" s="124"/>
    </row>
    <row r="28" spans="1:14" ht="18.75">
      <c r="A28" s="203">
        <v>22</v>
      </c>
      <c r="B28" s="210" t="s">
        <v>449</v>
      </c>
      <c r="C28" s="205"/>
      <c r="D28" s="205"/>
      <c r="E28" s="205" t="s">
        <v>117</v>
      </c>
      <c r="F28" s="27"/>
      <c r="G28" s="17"/>
      <c r="H28" s="21"/>
      <c r="I28" s="17"/>
      <c r="J28" s="17"/>
      <c r="K28" s="246">
        <v>5</v>
      </c>
      <c r="L28" s="240">
        <v>3512000</v>
      </c>
      <c r="M28" s="241">
        <f t="shared" si="1"/>
        <v>17560000</v>
      </c>
      <c r="N28" s="124"/>
    </row>
    <row r="29" spans="1:14" ht="18.75">
      <c r="A29" s="203">
        <v>23</v>
      </c>
      <c r="B29" s="210" t="s">
        <v>424</v>
      </c>
      <c r="C29" s="205"/>
      <c r="D29" s="205"/>
      <c r="E29" s="205" t="s">
        <v>117</v>
      </c>
      <c r="F29" s="27"/>
      <c r="G29" s="17"/>
      <c r="H29" s="21"/>
      <c r="I29" s="17"/>
      <c r="J29" s="17"/>
      <c r="K29" s="246">
        <v>2</v>
      </c>
      <c r="L29" s="240">
        <v>1463000</v>
      </c>
      <c r="M29" s="241">
        <f t="shared" si="1"/>
        <v>2926000</v>
      </c>
      <c r="N29" s="124"/>
    </row>
    <row r="30" spans="1:14" ht="18.75">
      <c r="A30" s="203">
        <v>24</v>
      </c>
      <c r="B30" s="210" t="s">
        <v>425</v>
      </c>
      <c r="C30" s="205"/>
      <c r="D30" s="205"/>
      <c r="E30" s="205" t="s">
        <v>117</v>
      </c>
      <c r="F30" s="27"/>
      <c r="G30" s="17"/>
      <c r="H30" s="21"/>
      <c r="I30" s="17"/>
      <c r="J30" s="17"/>
      <c r="K30" s="246">
        <v>2</v>
      </c>
      <c r="L30" s="240">
        <v>27879000</v>
      </c>
      <c r="M30" s="241">
        <f t="shared" si="1"/>
        <v>55758000</v>
      </c>
      <c r="N30" s="124"/>
    </row>
    <row r="31" spans="1:14" ht="47.25">
      <c r="A31" s="203">
        <v>25</v>
      </c>
      <c r="B31" s="210" t="s">
        <v>426</v>
      </c>
      <c r="C31" s="205"/>
      <c r="D31" s="205"/>
      <c r="E31" s="205" t="s">
        <v>117</v>
      </c>
      <c r="F31" s="27"/>
      <c r="G31" s="17"/>
      <c r="H31" s="21"/>
      <c r="I31" s="17"/>
      <c r="J31" s="17"/>
      <c r="K31" s="246">
        <v>2</v>
      </c>
      <c r="L31" s="240">
        <v>732000</v>
      </c>
      <c r="M31" s="241">
        <f t="shared" si="1"/>
        <v>1464000</v>
      </c>
      <c r="N31" s="124"/>
    </row>
    <row r="32" spans="1:14" ht="18.75">
      <c r="A32" s="203">
        <v>26</v>
      </c>
      <c r="B32" s="210" t="s">
        <v>437</v>
      </c>
      <c r="C32" s="205"/>
      <c r="D32" s="205"/>
      <c r="E32" s="205" t="s">
        <v>117</v>
      </c>
      <c r="F32" s="27"/>
      <c r="G32" s="17"/>
      <c r="H32" s="21"/>
      <c r="I32" s="17"/>
      <c r="J32" s="17"/>
      <c r="K32" s="246">
        <v>2</v>
      </c>
      <c r="L32" s="240">
        <v>9931000</v>
      </c>
      <c r="M32" s="241">
        <f t="shared" si="1"/>
        <v>19862000</v>
      </c>
      <c r="N32" s="124"/>
    </row>
    <row r="33" spans="1:14" ht="18.75">
      <c r="A33" s="203">
        <v>27</v>
      </c>
      <c r="B33" s="210" t="s">
        <v>427</v>
      </c>
      <c r="C33" s="205"/>
      <c r="D33" s="205"/>
      <c r="E33" s="205" t="s">
        <v>117</v>
      </c>
      <c r="F33" s="27"/>
      <c r="G33" s="17"/>
      <c r="H33" s="21"/>
      <c r="I33" s="17"/>
      <c r="J33" s="17"/>
      <c r="K33" s="246">
        <v>2</v>
      </c>
      <c r="L33" s="240">
        <v>5415000</v>
      </c>
      <c r="M33" s="241">
        <f t="shared" si="1"/>
        <v>10830000</v>
      </c>
      <c r="N33" s="124"/>
    </row>
    <row r="34" spans="1:14" ht="18.75">
      <c r="A34" s="203">
        <v>28</v>
      </c>
      <c r="B34" s="210" t="s">
        <v>428</v>
      </c>
      <c r="C34" s="205"/>
      <c r="D34" s="205"/>
      <c r="E34" s="205" t="s">
        <v>117</v>
      </c>
      <c r="F34" s="27"/>
      <c r="G34" s="17"/>
      <c r="H34" s="21"/>
      <c r="I34" s="17"/>
      <c r="J34" s="17"/>
      <c r="K34" s="246">
        <v>2</v>
      </c>
      <c r="L34" s="240">
        <v>6720000</v>
      </c>
      <c r="M34" s="241">
        <f t="shared" si="1"/>
        <v>13440000</v>
      </c>
      <c r="N34" s="124"/>
    </row>
    <row r="35" spans="1:14" ht="18.75">
      <c r="A35" s="203">
        <v>29</v>
      </c>
      <c r="B35" s="210" t="s">
        <v>438</v>
      </c>
      <c r="C35" s="205"/>
      <c r="D35" s="205"/>
      <c r="E35" s="205" t="s">
        <v>117</v>
      </c>
      <c r="F35" s="27"/>
      <c r="G35" s="17"/>
      <c r="H35" s="21"/>
      <c r="I35" s="17"/>
      <c r="J35" s="17"/>
      <c r="K35" s="246">
        <v>2</v>
      </c>
      <c r="L35" s="240">
        <v>1947000</v>
      </c>
      <c r="M35" s="241">
        <f t="shared" si="1"/>
        <v>3894000</v>
      </c>
      <c r="N35" s="124"/>
    </row>
    <row r="36" spans="1:14" ht="18.75">
      <c r="A36" s="203">
        <v>30</v>
      </c>
      <c r="B36" s="210" t="s">
        <v>439</v>
      </c>
      <c r="C36" s="205"/>
      <c r="D36" s="205"/>
      <c r="E36" s="205" t="s">
        <v>117</v>
      </c>
      <c r="F36" s="27"/>
      <c r="G36" s="17"/>
      <c r="H36" s="21"/>
      <c r="I36" s="17"/>
      <c r="J36" s="17"/>
      <c r="K36" s="246">
        <v>1</v>
      </c>
      <c r="L36" s="240">
        <v>1947000</v>
      </c>
      <c r="M36" s="241">
        <f t="shared" si="1"/>
        <v>1947000</v>
      </c>
      <c r="N36" s="124"/>
    </row>
    <row r="37" spans="1:14" ht="18.75">
      <c r="A37" s="203">
        <v>31</v>
      </c>
      <c r="B37" s="210" t="s">
        <v>440</v>
      </c>
      <c r="C37" s="205"/>
      <c r="D37" s="205"/>
      <c r="E37" s="205" t="s">
        <v>117</v>
      </c>
      <c r="F37" s="27"/>
      <c r="G37" s="17"/>
      <c r="H37" s="21"/>
      <c r="I37" s="17"/>
      <c r="J37" s="17"/>
      <c r="K37" s="246">
        <v>5</v>
      </c>
      <c r="L37" s="240">
        <v>8122000</v>
      </c>
      <c r="M37" s="241">
        <f t="shared" si="1"/>
        <v>40610000</v>
      </c>
      <c r="N37" s="124"/>
    </row>
    <row r="38" spans="1:14" ht="18.75">
      <c r="A38" s="203">
        <v>32</v>
      </c>
      <c r="B38" s="210" t="s">
        <v>441</v>
      </c>
      <c r="C38" s="205"/>
      <c r="D38" s="205"/>
      <c r="E38" s="205" t="s">
        <v>117</v>
      </c>
      <c r="F38" s="27"/>
      <c r="G38" s="17"/>
      <c r="H38" s="21"/>
      <c r="I38" s="17"/>
      <c r="J38" s="17"/>
      <c r="K38" s="246">
        <v>2</v>
      </c>
      <c r="L38" s="240">
        <v>3951000</v>
      </c>
      <c r="M38" s="241">
        <f t="shared" si="1"/>
        <v>7902000</v>
      </c>
      <c r="N38" s="124"/>
    </row>
    <row r="39" spans="1:14" ht="18.75">
      <c r="A39" s="203">
        <v>33</v>
      </c>
      <c r="B39" s="210" t="s">
        <v>429</v>
      </c>
      <c r="C39" s="205"/>
      <c r="D39" s="205"/>
      <c r="E39" s="205" t="s">
        <v>117</v>
      </c>
      <c r="F39" s="27"/>
      <c r="G39" s="17"/>
      <c r="H39" s="21"/>
      <c r="I39" s="17"/>
      <c r="J39" s="17"/>
      <c r="K39" s="246">
        <v>2</v>
      </c>
      <c r="L39" s="240">
        <v>3659000</v>
      </c>
      <c r="M39" s="241">
        <f t="shared" si="1"/>
        <v>7318000</v>
      </c>
      <c r="N39" s="124"/>
    </row>
    <row r="40" spans="1:14" ht="18.75">
      <c r="A40" s="203">
        <v>34</v>
      </c>
      <c r="B40" s="210" t="s">
        <v>442</v>
      </c>
      <c r="C40" s="205"/>
      <c r="D40" s="205"/>
      <c r="E40" s="205" t="s">
        <v>117</v>
      </c>
      <c r="F40" s="27"/>
      <c r="G40" s="17"/>
      <c r="H40" s="21"/>
      <c r="I40" s="17"/>
      <c r="J40" s="17"/>
      <c r="K40" s="246">
        <v>5</v>
      </c>
      <c r="L40" s="240">
        <v>8493000</v>
      </c>
      <c r="M40" s="241">
        <f t="shared" si="1"/>
        <v>42465000</v>
      </c>
      <c r="N40" s="124"/>
    </row>
    <row r="41" spans="1:14" ht="18.75">
      <c r="A41" s="203">
        <v>35</v>
      </c>
      <c r="B41" s="210" t="s">
        <v>443</v>
      </c>
      <c r="C41" s="205"/>
      <c r="D41" s="205"/>
      <c r="E41" s="205" t="s">
        <v>117</v>
      </c>
      <c r="F41" s="27"/>
      <c r="G41" s="17"/>
      <c r="H41" s="21"/>
      <c r="I41" s="20"/>
      <c r="J41" s="17"/>
      <c r="K41" s="246">
        <v>10</v>
      </c>
      <c r="L41" s="240">
        <v>7610000</v>
      </c>
      <c r="M41" s="241">
        <f t="shared" si="1"/>
        <v>76100000</v>
      </c>
      <c r="N41" s="124"/>
    </row>
    <row r="42" spans="1:14" ht="31.5">
      <c r="A42" s="203">
        <v>36</v>
      </c>
      <c r="B42" s="210" t="s">
        <v>430</v>
      </c>
      <c r="C42" s="205"/>
      <c r="D42" s="205"/>
      <c r="E42" s="205" t="s">
        <v>117</v>
      </c>
      <c r="F42" s="26"/>
      <c r="G42" s="20"/>
      <c r="H42" s="30"/>
      <c r="I42" s="20"/>
      <c r="J42" s="20"/>
      <c r="K42" s="246">
        <v>5</v>
      </c>
      <c r="L42" s="240">
        <v>18732000</v>
      </c>
      <c r="M42" s="241">
        <f t="shared" si="1"/>
        <v>93660000</v>
      </c>
      <c r="N42" s="124"/>
    </row>
    <row r="43" spans="1:14" ht="18.75">
      <c r="A43" s="203">
        <v>37</v>
      </c>
      <c r="B43" s="210" t="s">
        <v>431</v>
      </c>
      <c r="C43" s="205"/>
      <c r="D43" s="205"/>
      <c r="E43" s="205" t="s">
        <v>117</v>
      </c>
      <c r="F43" s="26"/>
      <c r="G43" s="20"/>
      <c r="H43" s="30"/>
      <c r="I43" s="20"/>
      <c r="J43" s="20"/>
      <c r="K43" s="246">
        <v>10</v>
      </c>
      <c r="L43" s="240">
        <v>7213000</v>
      </c>
      <c r="M43" s="241">
        <f t="shared" si="1"/>
        <v>72130000</v>
      </c>
      <c r="N43" s="124"/>
    </row>
    <row r="44" spans="1:14" ht="18.75">
      <c r="A44" s="203">
        <v>38</v>
      </c>
      <c r="B44" s="210" t="s">
        <v>444</v>
      </c>
      <c r="C44" s="205"/>
      <c r="D44" s="205"/>
      <c r="E44" s="205" t="s">
        <v>117</v>
      </c>
      <c r="F44" s="26"/>
      <c r="G44" s="20"/>
      <c r="H44" s="30"/>
      <c r="I44" s="17"/>
      <c r="J44" s="20"/>
      <c r="K44" s="246">
        <v>10</v>
      </c>
      <c r="L44" s="240">
        <v>1699000</v>
      </c>
      <c r="M44" s="241">
        <f t="shared" si="1"/>
        <v>16990000</v>
      </c>
      <c r="N44" s="124"/>
    </row>
    <row r="45" spans="1:14" ht="18.75">
      <c r="A45" s="203">
        <v>39</v>
      </c>
      <c r="B45" s="210" t="s">
        <v>445</v>
      </c>
      <c r="C45" s="205"/>
      <c r="D45" s="205"/>
      <c r="E45" s="205" t="s">
        <v>117</v>
      </c>
      <c r="F45" s="27"/>
      <c r="G45" s="17"/>
      <c r="H45" s="21"/>
      <c r="I45" s="20"/>
      <c r="J45" s="17"/>
      <c r="K45" s="246">
        <v>10</v>
      </c>
      <c r="L45" s="240">
        <v>3136000</v>
      </c>
      <c r="M45" s="241">
        <f t="shared" si="1"/>
        <v>31360000</v>
      </c>
      <c r="N45" s="124"/>
    </row>
    <row r="46" spans="1:14" ht="18.75">
      <c r="A46" s="203">
        <v>40</v>
      </c>
      <c r="B46" s="210" t="s">
        <v>446</v>
      </c>
      <c r="C46" s="205"/>
      <c r="D46" s="205"/>
      <c r="E46" s="205" t="s">
        <v>117</v>
      </c>
      <c r="F46" s="26"/>
      <c r="G46" s="20"/>
      <c r="H46" s="30"/>
      <c r="I46" s="20"/>
      <c r="J46" s="20"/>
      <c r="K46" s="246">
        <v>10</v>
      </c>
      <c r="L46" s="240">
        <v>1610000</v>
      </c>
      <c r="M46" s="241">
        <f t="shared" si="1"/>
        <v>16100000</v>
      </c>
      <c r="N46" s="124"/>
    </row>
    <row r="47" spans="1:14" ht="18.75">
      <c r="A47" s="203">
        <v>41</v>
      </c>
      <c r="B47" s="210" t="s">
        <v>435</v>
      </c>
      <c r="C47" s="205"/>
      <c r="D47" s="205"/>
      <c r="E47" s="205" t="s">
        <v>117</v>
      </c>
      <c r="F47" s="26"/>
      <c r="G47" s="20"/>
      <c r="H47" s="30"/>
      <c r="I47" s="20"/>
      <c r="J47" s="20"/>
      <c r="K47" s="246">
        <v>5</v>
      </c>
      <c r="L47" s="240">
        <v>2415000</v>
      </c>
      <c r="M47" s="241">
        <f t="shared" si="1"/>
        <v>12075000</v>
      </c>
      <c r="N47" s="124"/>
    </row>
    <row r="48" spans="1:14" ht="18.75">
      <c r="A48" s="203">
        <v>42</v>
      </c>
      <c r="B48" s="210" t="s">
        <v>436</v>
      </c>
      <c r="C48" s="205"/>
      <c r="D48" s="205"/>
      <c r="E48" s="205" t="s">
        <v>117</v>
      </c>
      <c r="F48" s="26"/>
      <c r="G48" s="20"/>
      <c r="H48" s="30"/>
      <c r="I48" s="20"/>
      <c r="J48" s="20"/>
      <c r="K48" s="246">
        <v>10</v>
      </c>
      <c r="L48" s="240">
        <v>512000</v>
      </c>
      <c r="M48" s="241">
        <f t="shared" si="1"/>
        <v>5120000</v>
      </c>
      <c r="N48" s="124"/>
    </row>
    <row r="49" spans="1:14" ht="18.75">
      <c r="A49" s="203">
        <v>43</v>
      </c>
      <c r="B49" s="210" t="s">
        <v>432</v>
      </c>
      <c r="C49" s="205"/>
      <c r="D49" s="205"/>
      <c r="E49" s="205" t="s">
        <v>117</v>
      </c>
      <c r="F49" s="26"/>
      <c r="G49" s="20"/>
      <c r="H49" s="30"/>
      <c r="I49" s="20"/>
      <c r="J49" s="20"/>
      <c r="K49" s="246">
        <v>10</v>
      </c>
      <c r="L49" s="240">
        <v>878000</v>
      </c>
      <c r="M49" s="241">
        <f t="shared" si="1"/>
        <v>8780000</v>
      </c>
      <c r="N49" s="124"/>
    </row>
    <row r="50" spans="1:14" ht="47.25">
      <c r="A50" s="203">
        <v>44</v>
      </c>
      <c r="B50" s="210" t="s">
        <v>433</v>
      </c>
      <c r="C50" s="205"/>
      <c r="D50" s="205"/>
      <c r="E50" s="205" t="s">
        <v>117</v>
      </c>
      <c r="F50" s="26"/>
      <c r="G50" s="20"/>
      <c r="H50" s="30"/>
      <c r="I50" s="20"/>
      <c r="J50" s="20"/>
      <c r="K50" s="246">
        <v>3</v>
      </c>
      <c r="L50" s="240">
        <v>10903000</v>
      </c>
      <c r="M50" s="241">
        <f t="shared" si="1"/>
        <v>32709000</v>
      </c>
      <c r="N50" s="124"/>
    </row>
    <row r="51" spans="1:14" ht="18.75">
      <c r="A51" s="203">
        <v>45</v>
      </c>
      <c r="B51" s="210" t="s">
        <v>447</v>
      </c>
      <c r="C51" s="205"/>
      <c r="D51" s="205"/>
      <c r="E51" s="205" t="s">
        <v>117</v>
      </c>
      <c r="F51" s="26"/>
      <c r="G51" s="20"/>
      <c r="H51" s="30"/>
      <c r="I51" s="20"/>
      <c r="J51" s="20"/>
      <c r="K51" s="246">
        <v>10</v>
      </c>
      <c r="L51" s="240">
        <v>5593000</v>
      </c>
      <c r="M51" s="241">
        <f t="shared" si="1"/>
        <v>55930000</v>
      </c>
      <c r="N51" s="124"/>
    </row>
    <row r="52" spans="1:14" ht="18.75">
      <c r="A52" s="203">
        <v>46</v>
      </c>
      <c r="B52" s="210" t="s">
        <v>448</v>
      </c>
      <c r="C52" s="205"/>
      <c r="D52" s="205"/>
      <c r="E52" s="205" t="s">
        <v>117</v>
      </c>
      <c r="F52" s="26"/>
      <c r="G52" s="20"/>
      <c r="H52" s="30"/>
      <c r="I52" s="20"/>
      <c r="J52" s="20"/>
      <c r="K52" s="246">
        <v>10</v>
      </c>
      <c r="L52" s="240">
        <v>13380000</v>
      </c>
      <c r="M52" s="241">
        <f t="shared" si="1"/>
        <v>133800000</v>
      </c>
      <c r="N52" s="124"/>
    </row>
    <row r="53" spans="1:14" ht="20.25" customHeight="1">
      <c r="A53" s="347" t="s">
        <v>87</v>
      </c>
      <c r="B53" s="348"/>
      <c r="C53" s="348"/>
      <c r="D53" s="348"/>
      <c r="E53" s="348"/>
      <c r="F53" s="348"/>
      <c r="G53" s="348"/>
      <c r="H53" s="348"/>
      <c r="I53" s="348"/>
      <c r="J53" s="348"/>
      <c r="K53" s="247"/>
      <c r="L53" s="248"/>
      <c r="M53" s="249">
        <f>SUM(M7:M52)</f>
        <v>22513165800</v>
      </c>
      <c r="N53" s="124"/>
    </row>
    <row r="54" spans="1:14" ht="20.25">
      <c r="A54" s="211" t="s">
        <v>496</v>
      </c>
      <c r="B54" s="211"/>
      <c r="C54" s="211"/>
      <c r="D54" s="211"/>
      <c r="E54" s="211"/>
      <c r="F54" s="211"/>
      <c r="G54" s="211"/>
      <c r="H54" s="211"/>
      <c r="I54" s="211"/>
      <c r="J54" s="211"/>
      <c r="K54" s="250"/>
      <c r="L54" s="250"/>
      <c r="M54" s="251"/>
      <c r="N54" s="120"/>
    </row>
    <row r="55" spans="1:14" ht="18.75">
      <c r="A55" s="212" t="s">
        <v>91</v>
      </c>
      <c r="B55" s="213" t="s">
        <v>452</v>
      </c>
      <c r="C55" s="214"/>
      <c r="D55" s="214"/>
      <c r="E55" s="215"/>
      <c r="F55" s="27"/>
      <c r="G55" s="17"/>
      <c r="H55" s="21"/>
      <c r="I55" s="20"/>
      <c r="J55" s="17"/>
      <c r="K55" s="252"/>
      <c r="L55" s="253"/>
      <c r="M55" s="253"/>
      <c r="N55" s="124"/>
    </row>
    <row r="56" spans="1:14" ht="18.75">
      <c r="A56" s="66">
        <v>1</v>
      </c>
      <c r="B56" s="216" t="s">
        <v>453</v>
      </c>
      <c r="C56" s="102" t="s">
        <v>454</v>
      </c>
      <c r="D56" s="66" t="s">
        <v>336</v>
      </c>
      <c r="E56" s="217" t="s">
        <v>455</v>
      </c>
      <c r="F56" s="26"/>
      <c r="G56" s="20"/>
      <c r="H56" s="30"/>
      <c r="I56" s="20"/>
      <c r="J56" s="20"/>
      <c r="K56" s="254">
        <v>2</v>
      </c>
      <c r="L56" s="255">
        <v>4080000000</v>
      </c>
      <c r="M56" s="256">
        <f t="shared" ref="M56:M63" si="2">L56*K56</f>
        <v>8160000000</v>
      </c>
      <c r="N56" s="124"/>
    </row>
    <row r="57" spans="1:14" ht="18.75">
      <c r="A57" s="66">
        <v>3</v>
      </c>
      <c r="B57" s="216" t="s">
        <v>456</v>
      </c>
      <c r="C57" s="67" t="s">
        <v>457</v>
      </c>
      <c r="D57" s="67" t="s">
        <v>336</v>
      </c>
      <c r="E57" s="67" t="s">
        <v>458</v>
      </c>
      <c r="F57" s="26"/>
      <c r="G57" s="20"/>
      <c r="H57" s="30"/>
      <c r="I57" s="17"/>
      <c r="J57" s="20"/>
      <c r="K57" s="254">
        <v>1</v>
      </c>
      <c r="L57" s="256">
        <v>3865000000</v>
      </c>
      <c r="M57" s="256">
        <f t="shared" si="2"/>
        <v>3865000000</v>
      </c>
      <c r="N57" s="124"/>
    </row>
    <row r="58" spans="1:14" ht="18.75">
      <c r="A58" s="66">
        <v>5</v>
      </c>
      <c r="B58" s="218" t="s">
        <v>459</v>
      </c>
      <c r="C58" s="67" t="s">
        <v>460</v>
      </c>
      <c r="D58" s="217" t="s">
        <v>336</v>
      </c>
      <c r="E58" s="217" t="s">
        <v>455</v>
      </c>
      <c r="F58" s="26"/>
      <c r="G58" s="20"/>
      <c r="H58" s="30"/>
      <c r="I58" s="20"/>
      <c r="J58" s="20"/>
      <c r="K58" s="254">
        <v>1</v>
      </c>
      <c r="L58" s="134">
        <v>9300000000</v>
      </c>
      <c r="M58" s="257">
        <f t="shared" si="2"/>
        <v>9300000000</v>
      </c>
      <c r="N58" s="124"/>
    </row>
    <row r="59" spans="1:14" ht="18.75">
      <c r="A59" s="66">
        <v>6</v>
      </c>
      <c r="B59" s="216" t="s">
        <v>461</v>
      </c>
      <c r="C59" s="66"/>
      <c r="D59" s="66" t="s">
        <v>81</v>
      </c>
      <c r="E59" s="66" t="s">
        <v>462</v>
      </c>
      <c r="F59" s="26"/>
      <c r="G59" s="20"/>
      <c r="H59" s="30"/>
      <c r="I59" s="20"/>
      <c r="J59" s="20"/>
      <c r="K59" s="254">
        <v>1</v>
      </c>
      <c r="L59" s="256">
        <v>265000000</v>
      </c>
      <c r="M59" s="256">
        <f t="shared" si="2"/>
        <v>265000000</v>
      </c>
      <c r="N59" s="124"/>
    </row>
    <row r="60" spans="1:14" ht="18.75">
      <c r="A60" s="66">
        <v>7</v>
      </c>
      <c r="B60" s="216" t="s">
        <v>463</v>
      </c>
      <c r="C60" s="67"/>
      <c r="D60" s="66" t="s">
        <v>81</v>
      </c>
      <c r="E60" s="217" t="s">
        <v>455</v>
      </c>
      <c r="F60" s="26"/>
      <c r="G60" s="20"/>
      <c r="H60" s="30"/>
      <c r="I60" s="20"/>
      <c r="J60" s="20"/>
      <c r="K60" s="254">
        <v>1</v>
      </c>
      <c r="L60" s="256">
        <v>13500000</v>
      </c>
      <c r="M60" s="257">
        <f t="shared" si="2"/>
        <v>13500000</v>
      </c>
      <c r="N60" s="124"/>
    </row>
    <row r="61" spans="1:14" ht="18.75">
      <c r="A61" s="66">
        <v>8</v>
      </c>
      <c r="B61" s="216" t="s">
        <v>464</v>
      </c>
      <c r="C61" s="67" t="s">
        <v>465</v>
      </c>
      <c r="D61" s="66" t="s">
        <v>466</v>
      </c>
      <c r="E61" s="217" t="s">
        <v>455</v>
      </c>
      <c r="F61" s="27"/>
      <c r="G61" s="17"/>
      <c r="H61" s="21"/>
      <c r="I61" s="20"/>
      <c r="J61" s="17"/>
      <c r="K61" s="254">
        <v>1</v>
      </c>
      <c r="L61" s="256">
        <v>3300000000</v>
      </c>
      <c r="M61" s="256">
        <f t="shared" si="2"/>
        <v>3300000000</v>
      </c>
      <c r="N61" s="124"/>
    </row>
    <row r="62" spans="1:14" ht="18.75">
      <c r="A62" s="66">
        <v>9</v>
      </c>
      <c r="B62" s="216" t="s">
        <v>467</v>
      </c>
      <c r="C62" s="67"/>
      <c r="D62" s="66" t="s">
        <v>468</v>
      </c>
      <c r="E62" s="217" t="s">
        <v>455</v>
      </c>
      <c r="F62" s="26"/>
      <c r="G62" s="20"/>
      <c r="H62" s="30"/>
      <c r="I62" s="20"/>
      <c r="J62" s="20"/>
      <c r="K62" s="254">
        <v>1</v>
      </c>
      <c r="L62" s="256">
        <v>135000000</v>
      </c>
      <c r="M62" s="256">
        <f t="shared" si="2"/>
        <v>135000000</v>
      </c>
      <c r="N62" s="124"/>
    </row>
    <row r="63" spans="1:14" ht="18.75">
      <c r="A63" s="66">
        <v>10</v>
      </c>
      <c r="B63" s="216" t="s">
        <v>469</v>
      </c>
      <c r="C63" s="67"/>
      <c r="D63" s="66" t="s">
        <v>468</v>
      </c>
      <c r="E63" s="217" t="s">
        <v>455</v>
      </c>
      <c r="F63" s="26"/>
      <c r="G63" s="20"/>
      <c r="H63" s="30"/>
      <c r="I63" s="17"/>
      <c r="J63" s="20"/>
      <c r="K63" s="254">
        <v>1</v>
      </c>
      <c r="L63" s="256">
        <v>890000000</v>
      </c>
      <c r="M63" s="256">
        <f t="shared" si="2"/>
        <v>890000000</v>
      </c>
      <c r="N63" s="124"/>
    </row>
    <row r="64" spans="1:14" ht="18.75">
      <c r="A64" s="212" t="s">
        <v>124</v>
      </c>
      <c r="B64" s="219" t="s">
        <v>470</v>
      </c>
      <c r="C64" s="214"/>
      <c r="D64" s="215"/>
      <c r="E64" s="215"/>
      <c r="F64" s="27"/>
      <c r="G64" s="17"/>
      <c r="H64" s="21"/>
      <c r="I64" s="20"/>
      <c r="J64" s="17"/>
      <c r="K64" s="252"/>
      <c r="L64" s="258"/>
      <c r="M64" s="258"/>
      <c r="N64" s="124"/>
    </row>
    <row r="65" spans="1:14" ht="18.75">
      <c r="A65" s="66">
        <v>1</v>
      </c>
      <c r="B65" s="216" t="s">
        <v>471</v>
      </c>
      <c r="C65" s="67" t="s">
        <v>472</v>
      </c>
      <c r="D65" s="66" t="s">
        <v>473</v>
      </c>
      <c r="E65" s="217" t="s">
        <v>79</v>
      </c>
      <c r="F65" s="27"/>
      <c r="G65" s="17"/>
      <c r="H65" s="21"/>
      <c r="I65" s="20"/>
      <c r="J65" s="17"/>
      <c r="K65" s="254">
        <v>5</v>
      </c>
      <c r="L65" s="256">
        <v>1250000</v>
      </c>
      <c r="M65" s="256">
        <f t="shared" ref="M65:M81" si="3">L65*K65</f>
        <v>6250000</v>
      </c>
      <c r="N65" s="124"/>
    </row>
    <row r="66" spans="1:14" ht="18.75">
      <c r="A66" s="66">
        <v>2</v>
      </c>
      <c r="B66" s="216" t="s">
        <v>474</v>
      </c>
      <c r="C66" s="67" t="s">
        <v>475</v>
      </c>
      <c r="D66" s="66" t="s">
        <v>473</v>
      </c>
      <c r="E66" s="217" t="s">
        <v>79</v>
      </c>
      <c r="F66" s="27"/>
      <c r="G66" s="17"/>
      <c r="H66" s="21"/>
      <c r="I66" s="17"/>
      <c r="J66" s="17"/>
      <c r="K66" s="254">
        <v>5</v>
      </c>
      <c r="L66" s="256">
        <v>1200000</v>
      </c>
      <c r="M66" s="256">
        <f t="shared" si="3"/>
        <v>6000000</v>
      </c>
      <c r="N66" s="124"/>
    </row>
    <row r="67" spans="1:14" ht="18.75">
      <c r="A67" s="66">
        <v>3</v>
      </c>
      <c r="B67" s="216" t="s">
        <v>476</v>
      </c>
      <c r="C67" s="67" t="s">
        <v>477</v>
      </c>
      <c r="D67" s="66" t="s">
        <v>473</v>
      </c>
      <c r="E67" s="217" t="s">
        <v>79</v>
      </c>
      <c r="F67" s="27"/>
      <c r="G67" s="17"/>
      <c r="H67" s="21"/>
      <c r="I67" s="17"/>
      <c r="J67" s="17"/>
      <c r="K67" s="254">
        <v>5</v>
      </c>
      <c r="L67" s="256">
        <v>1280000</v>
      </c>
      <c r="M67" s="256">
        <f t="shared" si="3"/>
        <v>6400000</v>
      </c>
      <c r="N67" s="124"/>
    </row>
    <row r="68" spans="1:14" ht="18.75">
      <c r="A68" s="66">
        <v>4</v>
      </c>
      <c r="B68" s="216" t="s">
        <v>478</v>
      </c>
      <c r="C68" s="67" t="s">
        <v>479</v>
      </c>
      <c r="D68" s="66" t="s">
        <v>473</v>
      </c>
      <c r="E68" s="217" t="s">
        <v>79</v>
      </c>
      <c r="F68" s="27"/>
      <c r="G68" s="17"/>
      <c r="H68" s="21"/>
      <c r="I68" s="17"/>
      <c r="J68" s="17"/>
      <c r="K68" s="254">
        <v>5</v>
      </c>
      <c r="L68" s="256">
        <v>1350000</v>
      </c>
      <c r="M68" s="256">
        <f t="shared" si="3"/>
        <v>6750000</v>
      </c>
      <c r="N68" s="124"/>
    </row>
    <row r="69" spans="1:14" ht="18.75">
      <c r="A69" s="66">
        <v>5</v>
      </c>
      <c r="B69" s="216" t="s">
        <v>480</v>
      </c>
      <c r="C69" s="67" t="s">
        <v>481</v>
      </c>
      <c r="D69" s="66" t="s">
        <v>473</v>
      </c>
      <c r="E69" s="217" t="s">
        <v>117</v>
      </c>
      <c r="F69" s="27"/>
      <c r="G69" s="17"/>
      <c r="H69" s="21"/>
      <c r="I69" s="17"/>
      <c r="J69" s="17"/>
      <c r="K69" s="254">
        <v>5</v>
      </c>
      <c r="L69" s="256">
        <v>1000000</v>
      </c>
      <c r="M69" s="256">
        <f t="shared" si="3"/>
        <v>5000000</v>
      </c>
      <c r="N69" s="124"/>
    </row>
    <row r="70" spans="1:14" ht="18.75">
      <c r="A70" s="66">
        <v>6</v>
      </c>
      <c r="B70" s="204" t="s">
        <v>482</v>
      </c>
      <c r="C70" s="67"/>
      <c r="D70" s="66" t="s">
        <v>95</v>
      </c>
      <c r="E70" s="217" t="s">
        <v>117</v>
      </c>
      <c r="F70" s="27"/>
      <c r="G70" s="17"/>
      <c r="H70" s="21"/>
      <c r="I70" s="17"/>
      <c r="J70" s="17"/>
      <c r="K70" s="254">
        <v>1</v>
      </c>
      <c r="L70" s="256">
        <v>35000000</v>
      </c>
      <c r="M70" s="256">
        <f t="shared" si="3"/>
        <v>35000000</v>
      </c>
      <c r="N70" s="124"/>
    </row>
    <row r="71" spans="1:14" ht="18.75">
      <c r="A71" s="66">
        <v>7</v>
      </c>
      <c r="B71" s="204" t="s">
        <v>483</v>
      </c>
      <c r="C71" s="67"/>
      <c r="D71" s="66" t="s">
        <v>468</v>
      </c>
      <c r="E71" s="217" t="s">
        <v>122</v>
      </c>
      <c r="F71" s="35"/>
      <c r="G71" s="33"/>
      <c r="H71" s="21"/>
      <c r="I71" s="17"/>
      <c r="J71" s="33"/>
      <c r="K71" s="254">
        <v>3</v>
      </c>
      <c r="L71" s="256">
        <v>3432000</v>
      </c>
      <c r="M71" s="256">
        <f t="shared" si="3"/>
        <v>10296000</v>
      </c>
      <c r="N71" s="124"/>
    </row>
    <row r="72" spans="1:14" ht="18.75">
      <c r="A72" s="66">
        <v>8</v>
      </c>
      <c r="B72" s="204" t="s">
        <v>484</v>
      </c>
      <c r="C72" s="67"/>
      <c r="D72" s="66" t="s">
        <v>468</v>
      </c>
      <c r="E72" s="217" t="s">
        <v>122</v>
      </c>
      <c r="F72" s="217"/>
      <c r="G72" s="217"/>
      <c r="H72" s="217"/>
      <c r="I72" s="17"/>
      <c r="J72" s="217"/>
      <c r="K72" s="254">
        <v>3</v>
      </c>
      <c r="L72" s="256">
        <v>4312000</v>
      </c>
      <c r="M72" s="256">
        <f t="shared" si="3"/>
        <v>12936000</v>
      </c>
      <c r="N72" s="120"/>
    </row>
    <row r="73" spans="1:14" ht="18.75">
      <c r="A73" s="66">
        <v>9</v>
      </c>
      <c r="B73" s="204" t="s">
        <v>485</v>
      </c>
      <c r="C73" s="67"/>
      <c r="D73" s="66" t="s">
        <v>468</v>
      </c>
      <c r="E73" s="217" t="s">
        <v>122</v>
      </c>
      <c r="F73" s="37"/>
      <c r="G73" s="37"/>
      <c r="H73" s="39"/>
      <c r="I73" s="33"/>
      <c r="J73" s="37"/>
      <c r="K73" s="254">
        <v>3</v>
      </c>
      <c r="L73" s="256">
        <v>28700000</v>
      </c>
      <c r="M73" s="256">
        <f t="shared" si="3"/>
        <v>86100000</v>
      </c>
      <c r="N73" s="124"/>
    </row>
    <row r="74" spans="1:14" ht="15.75">
      <c r="A74" s="66">
        <v>10</v>
      </c>
      <c r="B74" s="204" t="s">
        <v>486</v>
      </c>
      <c r="C74" s="67"/>
      <c r="D74" s="66" t="s">
        <v>468</v>
      </c>
      <c r="E74" s="217" t="s">
        <v>122</v>
      </c>
      <c r="F74" s="37"/>
      <c r="G74" s="37"/>
      <c r="H74" s="39"/>
      <c r="I74" s="39"/>
      <c r="J74" s="37"/>
      <c r="K74" s="254">
        <v>3</v>
      </c>
      <c r="L74" s="256">
        <v>16720000</v>
      </c>
      <c r="M74" s="256">
        <f t="shared" si="3"/>
        <v>50160000</v>
      </c>
      <c r="N74" s="124"/>
    </row>
    <row r="75" spans="1:14" ht="15.75">
      <c r="A75" s="66">
        <v>10</v>
      </c>
      <c r="B75" s="204" t="s">
        <v>487</v>
      </c>
      <c r="C75" s="67"/>
      <c r="D75" s="66" t="s">
        <v>468</v>
      </c>
      <c r="E75" s="217" t="s">
        <v>122</v>
      </c>
      <c r="F75" s="43"/>
      <c r="G75" s="43"/>
      <c r="H75" s="44"/>
      <c r="I75" s="37"/>
      <c r="J75" s="43"/>
      <c r="K75" s="254">
        <v>3</v>
      </c>
      <c r="L75" s="256">
        <v>20790000</v>
      </c>
      <c r="M75" s="256">
        <f t="shared" si="3"/>
        <v>62370000</v>
      </c>
      <c r="N75" s="124"/>
    </row>
    <row r="76" spans="1:14" ht="15.75">
      <c r="A76" s="66">
        <v>11</v>
      </c>
      <c r="B76" s="204" t="s">
        <v>488</v>
      </c>
      <c r="C76" s="67"/>
      <c r="D76" s="66" t="s">
        <v>468</v>
      </c>
      <c r="E76" s="217" t="s">
        <v>117</v>
      </c>
      <c r="F76" s="43"/>
      <c r="G76" s="43"/>
      <c r="H76" s="44"/>
      <c r="I76" s="37"/>
      <c r="J76" s="43"/>
      <c r="K76" s="254">
        <v>5</v>
      </c>
      <c r="L76" s="256">
        <v>1750000</v>
      </c>
      <c r="M76" s="256">
        <f t="shared" si="3"/>
        <v>8750000</v>
      </c>
      <c r="N76" s="124"/>
    </row>
    <row r="77" spans="1:14" ht="15.75">
      <c r="A77" s="66">
        <v>12</v>
      </c>
      <c r="B77" s="204" t="s">
        <v>489</v>
      </c>
      <c r="C77" s="67"/>
      <c r="D77" s="66" t="s">
        <v>468</v>
      </c>
      <c r="E77" s="217" t="s">
        <v>117</v>
      </c>
      <c r="F77" s="43"/>
      <c r="G77" s="43"/>
      <c r="H77" s="44"/>
      <c r="I77" s="43"/>
      <c r="J77" s="43"/>
      <c r="K77" s="254">
        <v>5</v>
      </c>
      <c r="L77" s="256">
        <v>2320000</v>
      </c>
      <c r="M77" s="256">
        <f t="shared" si="3"/>
        <v>11600000</v>
      </c>
      <c r="N77" s="124"/>
    </row>
    <row r="78" spans="1:14" ht="15.75">
      <c r="A78" s="66">
        <v>13</v>
      </c>
      <c r="B78" s="204" t="s">
        <v>490</v>
      </c>
      <c r="C78" s="67"/>
      <c r="D78" s="66" t="s">
        <v>468</v>
      </c>
      <c r="E78" s="217" t="s">
        <v>491</v>
      </c>
      <c r="F78" s="43"/>
      <c r="G78" s="43"/>
      <c r="H78" s="44"/>
      <c r="I78" s="43"/>
      <c r="J78" s="43"/>
      <c r="K78" s="254">
        <v>5</v>
      </c>
      <c r="L78" s="256">
        <v>3872000</v>
      </c>
      <c r="M78" s="256">
        <f t="shared" si="3"/>
        <v>19360000</v>
      </c>
      <c r="N78" s="124"/>
    </row>
    <row r="79" spans="1:14" ht="15.75">
      <c r="A79" s="66">
        <v>14</v>
      </c>
      <c r="B79" s="204" t="s">
        <v>492</v>
      </c>
      <c r="C79" s="67"/>
      <c r="D79" s="66" t="s">
        <v>468</v>
      </c>
      <c r="E79" s="217" t="s">
        <v>117</v>
      </c>
      <c r="F79" s="43"/>
      <c r="G79" s="43"/>
      <c r="H79" s="44"/>
      <c r="I79" s="43"/>
      <c r="J79" s="43"/>
      <c r="K79" s="254">
        <v>5</v>
      </c>
      <c r="L79" s="256">
        <v>3630000</v>
      </c>
      <c r="M79" s="256">
        <f t="shared" si="3"/>
        <v>18150000</v>
      </c>
      <c r="N79" s="124"/>
    </row>
    <row r="80" spans="1:14" ht="15.75">
      <c r="A80" s="66">
        <v>15</v>
      </c>
      <c r="B80" s="204" t="s">
        <v>493</v>
      </c>
      <c r="C80" s="67"/>
      <c r="D80" s="66" t="s">
        <v>468</v>
      </c>
      <c r="E80" s="217" t="s">
        <v>491</v>
      </c>
      <c r="F80" s="43"/>
      <c r="G80" s="43"/>
      <c r="H80" s="44"/>
      <c r="I80" s="43"/>
      <c r="J80" s="43"/>
      <c r="K80" s="254">
        <v>5</v>
      </c>
      <c r="L80" s="256">
        <v>4003999.9999999995</v>
      </c>
      <c r="M80" s="256">
        <f t="shared" si="3"/>
        <v>20019999.999999996</v>
      </c>
      <c r="N80" s="124"/>
    </row>
    <row r="81" spans="1:14" ht="15.75">
      <c r="A81" s="66">
        <v>16</v>
      </c>
      <c r="B81" s="204" t="s">
        <v>494</v>
      </c>
      <c r="C81" s="67"/>
      <c r="D81" s="66" t="s">
        <v>468</v>
      </c>
      <c r="E81" s="217" t="s">
        <v>117</v>
      </c>
      <c r="F81" s="43"/>
      <c r="G81" s="43"/>
      <c r="H81" s="44"/>
      <c r="I81" s="43"/>
      <c r="J81" s="43"/>
      <c r="K81" s="254">
        <v>5</v>
      </c>
      <c r="L81" s="256">
        <v>3344000</v>
      </c>
      <c r="M81" s="256">
        <f t="shared" si="3"/>
        <v>16720000</v>
      </c>
      <c r="N81" s="124"/>
    </row>
    <row r="82" spans="1:14" s="220" customFormat="1" ht="15.75">
      <c r="A82" s="344" t="s">
        <v>87</v>
      </c>
      <c r="B82" s="345"/>
      <c r="C82" s="345"/>
      <c r="D82" s="345"/>
      <c r="E82" s="345"/>
      <c r="F82" s="345"/>
      <c r="G82" s="345"/>
      <c r="H82" s="345"/>
      <c r="I82" s="345"/>
      <c r="J82" s="345"/>
      <c r="K82" s="190"/>
      <c r="L82" s="191"/>
      <c r="M82" s="259">
        <f>SUM(M56:M81)</f>
        <v>26310362000</v>
      </c>
      <c r="N82" s="124"/>
    </row>
    <row r="83" spans="1:14" ht="20.25">
      <c r="A83" s="346" t="s">
        <v>671</v>
      </c>
      <c r="B83" s="346"/>
      <c r="C83" s="346"/>
      <c r="D83" s="346"/>
      <c r="E83" s="346"/>
      <c r="F83" s="346"/>
      <c r="G83" s="346"/>
      <c r="H83" s="346"/>
      <c r="I83" s="346"/>
      <c r="J83" s="346"/>
      <c r="K83" s="177"/>
      <c r="L83" s="177"/>
      <c r="M83" s="178"/>
      <c r="N83" s="120"/>
    </row>
    <row r="84" spans="1:14" ht="15.75">
      <c r="A84" s="221">
        <v>1</v>
      </c>
      <c r="B84" s="222" t="s">
        <v>606</v>
      </c>
      <c r="C84" s="223"/>
      <c r="D84" s="224" t="s">
        <v>95</v>
      </c>
      <c r="E84" s="224" t="s">
        <v>79</v>
      </c>
      <c r="F84" s="48"/>
      <c r="G84" s="48"/>
      <c r="H84" s="49"/>
      <c r="I84" s="43"/>
      <c r="J84" s="48"/>
      <c r="K84" s="260"/>
      <c r="L84" s="261"/>
      <c r="M84" s="261"/>
      <c r="N84" s="124"/>
    </row>
    <row r="85" spans="1:14" ht="15.75">
      <c r="A85" s="225">
        <v>1.1000000000000001</v>
      </c>
      <c r="B85" s="65" t="s">
        <v>607</v>
      </c>
      <c r="C85" s="96"/>
      <c r="D85" s="224" t="s">
        <v>95</v>
      </c>
      <c r="E85" s="226" t="s">
        <v>79</v>
      </c>
      <c r="F85" s="51"/>
      <c r="G85" s="53"/>
      <c r="H85" s="54"/>
      <c r="I85" s="43"/>
      <c r="J85" s="53"/>
      <c r="K85" s="182">
        <v>4</v>
      </c>
      <c r="L85" s="262">
        <f>8424.42857142857/0.35*28300</f>
        <v>681175224.4897958</v>
      </c>
      <c r="M85" s="188">
        <f>L85*K85</f>
        <v>2724700897.9591832</v>
      </c>
      <c r="N85" s="124"/>
    </row>
    <row r="86" spans="1:14" ht="31.5">
      <c r="A86" s="225"/>
      <c r="B86" s="65" t="s">
        <v>608</v>
      </c>
      <c r="C86" s="96"/>
      <c r="D86" s="226"/>
      <c r="E86" s="226" t="s">
        <v>79</v>
      </c>
      <c r="F86" s="41"/>
      <c r="G86" s="43"/>
      <c r="H86" s="44"/>
      <c r="I86" s="43"/>
      <c r="J86" s="43"/>
      <c r="K86" s="182">
        <v>4</v>
      </c>
      <c r="L86" s="262"/>
      <c r="M86" s="188"/>
      <c r="N86" s="124"/>
    </row>
    <row r="87" spans="1:14" ht="15.75">
      <c r="A87" s="225"/>
      <c r="B87" s="65" t="s">
        <v>609</v>
      </c>
      <c r="C87" s="96"/>
      <c r="D87" s="226"/>
      <c r="E87" s="226" t="s">
        <v>79</v>
      </c>
      <c r="F87" s="41"/>
      <c r="G87" s="43"/>
      <c r="H87" s="44"/>
      <c r="I87" s="43"/>
      <c r="J87" s="43"/>
      <c r="K87" s="182">
        <v>4</v>
      </c>
      <c r="L87" s="262"/>
      <c r="M87" s="188"/>
      <c r="N87" s="124"/>
    </row>
    <row r="88" spans="1:14" ht="15.75">
      <c r="A88" s="225"/>
      <c r="B88" s="65" t="s">
        <v>610</v>
      </c>
      <c r="C88" s="96"/>
      <c r="D88" s="226"/>
      <c r="E88" s="226" t="s">
        <v>79</v>
      </c>
      <c r="F88" s="41"/>
      <c r="G88" s="43"/>
      <c r="H88" s="44"/>
      <c r="I88" s="43"/>
      <c r="J88" s="43"/>
      <c r="K88" s="182">
        <v>4</v>
      </c>
      <c r="L88" s="262"/>
      <c r="M88" s="188"/>
      <c r="N88" s="124"/>
    </row>
    <row r="89" spans="1:14" ht="15.75">
      <c r="A89" s="225"/>
      <c r="B89" s="65" t="s">
        <v>570</v>
      </c>
      <c r="C89" s="96"/>
      <c r="D89" s="226"/>
      <c r="E89" s="226" t="s">
        <v>79</v>
      </c>
      <c r="F89" s="41"/>
      <c r="G89" s="43"/>
      <c r="H89" s="44"/>
      <c r="I89" s="48"/>
      <c r="J89" s="43"/>
      <c r="K89" s="182">
        <v>4</v>
      </c>
      <c r="L89" s="262"/>
      <c r="M89" s="188"/>
      <c r="N89" s="124"/>
    </row>
    <row r="90" spans="1:14" ht="15.75">
      <c r="A90" s="225"/>
      <c r="B90" s="65" t="s">
        <v>611</v>
      </c>
      <c r="C90" s="96"/>
      <c r="D90" s="226"/>
      <c r="E90" s="226" t="s">
        <v>79</v>
      </c>
      <c r="F90" s="41"/>
      <c r="G90" s="43"/>
      <c r="H90" s="44"/>
      <c r="I90" s="48"/>
      <c r="J90" s="43"/>
      <c r="K90" s="182">
        <v>4</v>
      </c>
      <c r="L90" s="262"/>
      <c r="M90" s="188"/>
      <c r="N90" s="124"/>
    </row>
    <row r="91" spans="1:14" ht="15.75">
      <c r="A91" s="225">
        <v>1.2</v>
      </c>
      <c r="B91" s="65" t="s">
        <v>612</v>
      </c>
      <c r="C91" s="96"/>
      <c r="D91" s="224" t="s">
        <v>95</v>
      </c>
      <c r="E91" s="226" t="s">
        <v>79</v>
      </c>
      <c r="F91" s="41"/>
      <c r="G91" s="43"/>
      <c r="H91" s="44"/>
      <c r="I91" s="53"/>
      <c r="J91" s="43"/>
      <c r="K91" s="182">
        <v>4</v>
      </c>
      <c r="L91" s="262">
        <f>4405.97142857143/0.35*28300</f>
        <v>356254261.22448993</v>
      </c>
      <c r="M91" s="188">
        <f>L91*K91</f>
        <v>1425017044.8979597</v>
      </c>
      <c r="N91" s="124"/>
    </row>
    <row r="92" spans="1:14" ht="15.75">
      <c r="A92" s="225"/>
      <c r="B92" s="65" t="s">
        <v>613</v>
      </c>
      <c r="C92" s="96"/>
      <c r="D92" s="226"/>
      <c r="E92" s="226"/>
      <c r="F92" s="41"/>
      <c r="G92" s="43"/>
      <c r="H92" s="44"/>
      <c r="I92" s="43"/>
      <c r="J92" s="43"/>
      <c r="K92" s="182">
        <v>4</v>
      </c>
      <c r="L92" s="262"/>
      <c r="M92" s="188"/>
      <c r="N92" s="124"/>
    </row>
    <row r="93" spans="1:14" ht="15.75">
      <c r="A93" s="225"/>
      <c r="B93" s="65" t="s">
        <v>614</v>
      </c>
      <c r="C93" s="96"/>
      <c r="D93" s="226"/>
      <c r="E93" s="226"/>
      <c r="F93" s="41"/>
      <c r="G93" s="43"/>
      <c r="H93" s="44"/>
      <c r="I93" s="43"/>
      <c r="J93" s="43"/>
      <c r="K93" s="182">
        <v>4</v>
      </c>
      <c r="L93" s="262"/>
      <c r="M93" s="188"/>
      <c r="N93" s="124"/>
    </row>
    <row r="94" spans="1:14" ht="15.75">
      <c r="A94" s="225"/>
      <c r="B94" s="65" t="s">
        <v>614</v>
      </c>
      <c r="C94" s="96"/>
      <c r="D94" s="226"/>
      <c r="E94" s="226"/>
      <c r="F94" s="41"/>
      <c r="G94" s="43"/>
      <c r="H94" s="44"/>
      <c r="I94" s="43"/>
      <c r="J94" s="43"/>
      <c r="K94" s="182">
        <v>4</v>
      </c>
      <c r="L94" s="262"/>
      <c r="M94" s="188"/>
      <c r="N94" s="124"/>
    </row>
    <row r="95" spans="1:14" ht="31.5">
      <c r="A95" s="225"/>
      <c r="B95" s="65" t="s">
        <v>615</v>
      </c>
      <c r="C95" s="96"/>
      <c r="D95" s="226"/>
      <c r="E95" s="226"/>
      <c r="F95" s="41"/>
      <c r="G95" s="43"/>
      <c r="H95" s="44"/>
      <c r="I95" s="43"/>
      <c r="J95" s="43"/>
      <c r="K95" s="182">
        <v>4</v>
      </c>
      <c r="L95" s="262"/>
      <c r="M95" s="188"/>
      <c r="N95" s="124"/>
    </row>
    <row r="96" spans="1:14" ht="15.75">
      <c r="A96" s="225"/>
      <c r="B96" s="65" t="s">
        <v>616</v>
      </c>
      <c r="C96" s="96"/>
      <c r="D96" s="226"/>
      <c r="E96" s="226"/>
      <c r="F96" s="41"/>
      <c r="G96" s="43"/>
      <c r="H96" s="44"/>
      <c r="I96" s="43"/>
      <c r="J96" s="43"/>
      <c r="K96" s="182">
        <v>4</v>
      </c>
      <c r="L96" s="262"/>
      <c r="M96" s="188"/>
      <c r="N96" s="124"/>
    </row>
    <row r="97" spans="1:14" ht="15.75">
      <c r="A97" s="225"/>
      <c r="B97" s="65" t="s">
        <v>617</v>
      </c>
      <c r="C97" s="96"/>
      <c r="D97" s="226"/>
      <c r="E97" s="226"/>
      <c r="F97" s="41"/>
      <c r="G97" s="43"/>
      <c r="H97" s="44"/>
      <c r="I97" s="43"/>
      <c r="J97" s="43"/>
      <c r="K97" s="182">
        <v>4</v>
      </c>
      <c r="L97" s="262"/>
      <c r="M97" s="188"/>
      <c r="N97" s="124"/>
    </row>
    <row r="98" spans="1:14" ht="15.75">
      <c r="A98" s="225"/>
      <c r="B98" s="65" t="s">
        <v>618</v>
      </c>
      <c r="C98" s="96"/>
      <c r="D98" s="226"/>
      <c r="E98" s="226"/>
      <c r="F98" s="41"/>
      <c r="G98" s="43"/>
      <c r="H98" s="44"/>
      <c r="I98" s="43"/>
      <c r="J98" s="43"/>
      <c r="K98" s="182">
        <v>4</v>
      </c>
      <c r="L98" s="262"/>
      <c r="M98" s="188"/>
      <c r="N98" s="124"/>
    </row>
    <row r="99" spans="1:14" ht="15.75">
      <c r="A99" s="225">
        <v>1.3</v>
      </c>
      <c r="B99" s="65" t="s">
        <v>619</v>
      </c>
      <c r="C99" s="96"/>
      <c r="D99" s="224" t="s">
        <v>95</v>
      </c>
      <c r="E99" s="226" t="s">
        <v>79</v>
      </c>
      <c r="F99" s="41"/>
      <c r="G99" s="43"/>
      <c r="H99" s="44"/>
      <c r="I99" s="43"/>
      <c r="J99" s="43"/>
      <c r="K99" s="182">
        <v>1</v>
      </c>
      <c r="L99" s="262">
        <f>4380.51428571429/0.35*28300</f>
        <v>354195869.38775551</v>
      </c>
      <c r="M99" s="188">
        <f>L99*K99</f>
        <v>354195869.38775551</v>
      </c>
      <c r="N99" s="124"/>
    </row>
    <row r="100" spans="1:14" ht="15.75">
      <c r="A100" s="225"/>
      <c r="B100" s="65" t="s">
        <v>620</v>
      </c>
      <c r="C100" s="96"/>
      <c r="D100" s="226"/>
      <c r="E100" s="226"/>
      <c r="F100" s="41"/>
      <c r="G100" s="43"/>
      <c r="H100" s="44"/>
      <c r="I100" s="43"/>
      <c r="J100" s="43"/>
      <c r="K100" s="182">
        <v>1</v>
      </c>
      <c r="L100" s="262"/>
      <c r="M100" s="188"/>
      <c r="N100" s="124"/>
    </row>
    <row r="101" spans="1:14" ht="31.5">
      <c r="A101" s="225"/>
      <c r="B101" s="65" t="s">
        <v>621</v>
      </c>
      <c r="C101" s="96"/>
      <c r="D101" s="226"/>
      <c r="E101" s="226"/>
      <c r="F101" s="41"/>
      <c r="G101" s="43"/>
      <c r="H101" s="44"/>
      <c r="I101" s="43"/>
      <c r="J101" s="43"/>
      <c r="K101" s="182">
        <v>1</v>
      </c>
      <c r="L101" s="262"/>
      <c r="M101" s="188"/>
      <c r="N101" s="124"/>
    </row>
    <row r="102" spans="1:14" ht="15.75">
      <c r="A102" s="225"/>
      <c r="B102" s="65" t="s">
        <v>622</v>
      </c>
      <c r="C102" s="96"/>
      <c r="D102" s="226"/>
      <c r="E102" s="226"/>
      <c r="F102" s="41"/>
      <c r="G102" s="43"/>
      <c r="H102" s="44"/>
      <c r="I102" s="43"/>
      <c r="J102" s="43"/>
      <c r="K102" s="182">
        <v>1</v>
      </c>
      <c r="L102" s="262"/>
      <c r="M102" s="188"/>
      <c r="N102" s="124"/>
    </row>
    <row r="103" spans="1:14" ht="15.75">
      <c r="A103" s="225"/>
      <c r="B103" s="65" t="s">
        <v>623</v>
      </c>
      <c r="C103" s="96"/>
      <c r="D103" s="226"/>
      <c r="E103" s="226"/>
      <c r="F103" s="41"/>
      <c r="G103" s="43"/>
      <c r="H103" s="44"/>
      <c r="I103" s="43"/>
      <c r="J103" s="43"/>
      <c r="K103" s="182">
        <v>1</v>
      </c>
      <c r="L103" s="262"/>
      <c r="M103" s="188"/>
      <c r="N103" s="124"/>
    </row>
    <row r="104" spans="1:14" ht="15.75">
      <c r="A104" s="225"/>
      <c r="B104" s="65" t="s">
        <v>624</v>
      </c>
      <c r="C104" s="96"/>
      <c r="D104" s="226"/>
      <c r="E104" s="226"/>
      <c r="F104" s="41"/>
      <c r="G104" s="43"/>
      <c r="H104" s="44"/>
      <c r="I104" s="43"/>
      <c r="J104" s="43"/>
      <c r="K104" s="182">
        <v>1</v>
      </c>
      <c r="L104" s="262"/>
      <c r="M104" s="188"/>
      <c r="N104" s="124"/>
    </row>
    <row r="105" spans="1:14" ht="15.75">
      <c r="A105" s="225"/>
      <c r="B105" s="65" t="s">
        <v>547</v>
      </c>
      <c r="C105" s="96"/>
      <c r="D105" s="226"/>
      <c r="E105" s="226"/>
      <c r="F105" s="41"/>
      <c r="G105" s="43"/>
      <c r="H105" s="44"/>
      <c r="I105" s="43"/>
      <c r="J105" s="43"/>
      <c r="K105" s="182">
        <v>2</v>
      </c>
      <c r="L105" s="262"/>
      <c r="M105" s="188"/>
      <c r="N105" s="124"/>
    </row>
    <row r="106" spans="1:14" ht="15.75">
      <c r="A106" s="225"/>
      <c r="B106" s="65" t="s">
        <v>545</v>
      </c>
      <c r="C106" s="96"/>
      <c r="D106" s="226"/>
      <c r="E106" s="226"/>
      <c r="F106" s="41"/>
      <c r="G106" s="43"/>
      <c r="H106" s="44"/>
      <c r="I106" s="43"/>
      <c r="J106" s="43"/>
      <c r="K106" s="182">
        <v>3</v>
      </c>
      <c r="L106" s="262"/>
      <c r="M106" s="188"/>
      <c r="N106" s="124"/>
    </row>
    <row r="107" spans="1:14" ht="15.75">
      <c r="A107" s="225"/>
      <c r="B107" s="65" t="s">
        <v>625</v>
      </c>
      <c r="C107" s="96"/>
      <c r="D107" s="226"/>
      <c r="E107" s="226"/>
      <c r="F107" s="41"/>
      <c r="G107" s="43"/>
      <c r="H107" s="44"/>
      <c r="I107" s="43"/>
      <c r="J107" s="43"/>
      <c r="K107" s="182">
        <v>1</v>
      </c>
      <c r="L107" s="262"/>
      <c r="M107" s="188"/>
      <c r="N107" s="124"/>
    </row>
    <row r="108" spans="1:14" ht="15.75">
      <c r="A108" s="225">
        <v>1.4</v>
      </c>
      <c r="B108" s="65" t="s">
        <v>626</v>
      </c>
      <c r="C108" s="96"/>
      <c r="D108" s="224" t="s">
        <v>95</v>
      </c>
      <c r="E108" s="226" t="s">
        <v>79</v>
      </c>
      <c r="F108" s="41"/>
      <c r="G108" s="43"/>
      <c r="H108" s="44"/>
      <c r="I108" s="43"/>
      <c r="J108" s="43"/>
      <c r="K108" s="263">
        <v>1</v>
      </c>
      <c r="L108" s="264">
        <f>10070.5/0.35*28300</f>
        <v>814271857.14285719</v>
      </c>
      <c r="M108" s="188">
        <f>L108*K108</f>
        <v>814271857.14285719</v>
      </c>
      <c r="N108" s="124"/>
    </row>
    <row r="109" spans="1:14" ht="15.75">
      <c r="A109" s="225"/>
      <c r="B109" s="65" t="s">
        <v>627</v>
      </c>
      <c r="C109" s="96"/>
      <c r="D109" s="226"/>
      <c r="E109" s="226"/>
      <c r="F109" s="41"/>
      <c r="G109" s="43"/>
      <c r="H109" s="44"/>
      <c r="I109" s="43"/>
      <c r="J109" s="43"/>
      <c r="K109" s="182">
        <v>1</v>
      </c>
      <c r="L109" s="262"/>
      <c r="M109" s="188"/>
      <c r="N109" s="124"/>
    </row>
    <row r="110" spans="1:14" ht="15.75">
      <c r="A110" s="225"/>
      <c r="B110" s="65" t="s">
        <v>628</v>
      </c>
      <c r="C110" s="96"/>
      <c r="D110" s="226"/>
      <c r="E110" s="226"/>
      <c r="F110" s="41"/>
      <c r="G110" s="43"/>
      <c r="H110" s="44"/>
      <c r="I110" s="43"/>
      <c r="J110" s="43"/>
      <c r="K110" s="182">
        <v>1</v>
      </c>
      <c r="L110" s="262"/>
      <c r="M110" s="188"/>
      <c r="N110" s="124"/>
    </row>
    <row r="111" spans="1:14" ht="15.75">
      <c r="A111" s="225"/>
      <c r="B111" s="65" t="s">
        <v>629</v>
      </c>
      <c r="C111" s="96"/>
      <c r="D111" s="226"/>
      <c r="E111" s="226"/>
      <c r="F111" s="41"/>
      <c r="G111" s="43"/>
      <c r="H111" s="44"/>
      <c r="I111" s="43"/>
      <c r="J111" s="43"/>
      <c r="K111" s="182">
        <v>1</v>
      </c>
      <c r="L111" s="262"/>
      <c r="M111" s="188"/>
      <c r="N111" s="124"/>
    </row>
    <row r="112" spans="1:14" ht="15.75">
      <c r="A112" s="225"/>
      <c r="B112" s="65" t="s">
        <v>630</v>
      </c>
      <c r="C112" s="96"/>
      <c r="D112" s="226"/>
      <c r="E112" s="226"/>
      <c r="F112" s="41"/>
      <c r="G112" s="43"/>
      <c r="H112" s="44"/>
      <c r="I112" s="43"/>
      <c r="J112" s="43"/>
      <c r="K112" s="182">
        <v>1</v>
      </c>
      <c r="L112" s="262"/>
      <c r="M112" s="188"/>
      <c r="N112" s="124"/>
    </row>
    <row r="113" spans="1:14" ht="31.5">
      <c r="A113" s="225"/>
      <c r="B113" s="65" t="s">
        <v>631</v>
      </c>
      <c r="C113" s="96"/>
      <c r="D113" s="226"/>
      <c r="E113" s="226"/>
      <c r="F113" s="41"/>
      <c r="G113" s="43"/>
      <c r="H113" s="44"/>
      <c r="I113" s="43"/>
      <c r="J113" s="43"/>
      <c r="K113" s="182">
        <v>1</v>
      </c>
      <c r="L113" s="262"/>
      <c r="M113" s="188"/>
      <c r="N113" s="124"/>
    </row>
    <row r="114" spans="1:14" ht="15.75">
      <c r="A114" s="227">
        <v>2</v>
      </c>
      <c r="B114" s="228" t="s">
        <v>632</v>
      </c>
      <c r="C114" s="96">
        <v>195782</v>
      </c>
      <c r="D114" s="226" t="s">
        <v>81</v>
      </c>
      <c r="E114" s="226" t="s">
        <v>169</v>
      </c>
      <c r="F114" s="41"/>
      <c r="G114" s="43"/>
      <c r="H114" s="44"/>
      <c r="I114" s="43"/>
      <c r="J114" s="43"/>
      <c r="K114" s="265">
        <v>1</v>
      </c>
      <c r="L114" s="188">
        <v>1010988000.0000001</v>
      </c>
      <c r="M114" s="188">
        <v>2021976000.0000002</v>
      </c>
      <c r="N114" s="124"/>
    </row>
    <row r="115" spans="1:14" ht="15.75">
      <c r="A115" s="225"/>
      <c r="B115" s="65" t="s">
        <v>633</v>
      </c>
      <c r="C115" s="102"/>
      <c r="D115" s="226"/>
      <c r="E115" s="226"/>
      <c r="F115" s="41"/>
      <c r="G115" s="43"/>
      <c r="H115" s="44"/>
      <c r="I115" s="43"/>
      <c r="J115" s="43"/>
      <c r="K115" s="266"/>
      <c r="L115" s="267"/>
      <c r="M115" s="267"/>
      <c r="N115" s="124"/>
    </row>
    <row r="116" spans="1:14" ht="157.5">
      <c r="A116" s="225"/>
      <c r="B116" s="65" t="s">
        <v>634</v>
      </c>
      <c r="C116" s="102"/>
      <c r="D116" s="226"/>
      <c r="E116" s="226"/>
      <c r="F116" s="41"/>
      <c r="G116" s="43"/>
      <c r="H116" s="44"/>
      <c r="I116" s="43"/>
      <c r="J116" s="43"/>
      <c r="K116" s="266"/>
      <c r="L116" s="267"/>
      <c r="M116" s="267"/>
      <c r="N116" s="124"/>
    </row>
    <row r="117" spans="1:14" ht="15.75">
      <c r="A117" s="225"/>
      <c r="B117" s="65" t="s">
        <v>635</v>
      </c>
      <c r="C117" s="102"/>
      <c r="D117" s="226"/>
      <c r="E117" s="226"/>
      <c r="F117" s="41"/>
      <c r="G117" s="43"/>
      <c r="H117" s="44"/>
      <c r="I117" s="43"/>
      <c r="J117" s="43"/>
      <c r="K117" s="266"/>
      <c r="L117" s="267"/>
      <c r="M117" s="267"/>
      <c r="N117" s="124"/>
    </row>
    <row r="118" spans="1:14" ht="15.75">
      <c r="A118" s="227">
        <v>3</v>
      </c>
      <c r="B118" s="228" t="s">
        <v>636</v>
      </c>
      <c r="C118" s="96">
        <v>567203</v>
      </c>
      <c r="D118" s="226" t="s">
        <v>95</v>
      </c>
      <c r="E118" s="226" t="s">
        <v>169</v>
      </c>
      <c r="F118" s="41"/>
      <c r="G118" s="43"/>
      <c r="H118" s="44"/>
      <c r="I118" s="43"/>
      <c r="J118" s="43"/>
      <c r="K118" s="265">
        <v>1</v>
      </c>
      <c r="L118" s="188">
        <v>989604000.00000012</v>
      </c>
      <c r="M118" s="188">
        <v>1979208000.0000002</v>
      </c>
      <c r="N118" s="124"/>
    </row>
    <row r="119" spans="1:14" ht="15.75">
      <c r="A119" s="225"/>
      <c r="B119" s="65" t="s">
        <v>637</v>
      </c>
      <c r="C119" s="102"/>
      <c r="D119" s="226"/>
      <c r="E119" s="226"/>
      <c r="F119" s="41"/>
      <c r="G119" s="43"/>
      <c r="H119" s="44"/>
      <c r="I119" s="43"/>
      <c r="J119" s="43"/>
      <c r="K119" s="266"/>
      <c r="L119" s="267"/>
      <c r="M119" s="267"/>
      <c r="N119" s="124"/>
    </row>
    <row r="120" spans="1:14" ht="141.75">
      <c r="A120" s="225"/>
      <c r="B120" s="65" t="s">
        <v>638</v>
      </c>
      <c r="C120" s="102"/>
      <c r="D120" s="226"/>
      <c r="E120" s="226"/>
      <c r="F120" s="41"/>
      <c r="G120" s="43"/>
      <c r="H120" s="44"/>
      <c r="I120" s="43"/>
      <c r="J120" s="43"/>
      <c r="K120" s="266"/>
      <c r="L120" s="267"/>
      <c r="M120" s="267"/>
      <c r="N120" s="124"/>
    </row>
    <row r="121" spans="1:14" ht="15.75">
      <c r="A121" s="225"/>
      <c r="B121" s="65" t="s">
        <v>635</v>
      </c>
      <c r="C121" s="102"/>
      <c r="D121" s="226"/>
      <c r="E121" s="226"/>
      <c r="F121" s="41"/>
      <c r="G121" s="43"/>
      <c r="H121" s="44"/>
      <c r="I121" s="43"/>
      <c r="J121" s="43"/>
      <c r="K121" s="266"/>
      <c r="L121" s="267"/>
      <c r="M121" s="267"/>
      <c r="N121" s="124"/>
    </row>
    <row r="122" spans="1:14" ht="15.75">
      <c r="A122" s="227">
        <v>4</v>
      </c>
      <c r="B122" s="228" t="s">
        <v>639</v>
      </c>
      <c r="C122" s="96">
        <v>195784</v>
      </c>
      <c r="D122" s="226" t="s">
        <v>95</v>
      </c>
      <c r="E122" s="226" t="s">
        <v>169</v>
      </c>
      <c r="F122" s="41"/>
      <c r="G122" s="43"/>
      <c r="H122" s="44"/>
      <c r="I122" s="43"/>
      <c r="J122" s="43"/>
      <c r="K122" s="265">
        <v>1</v>
      </c>
      <c r="L122" s="188">
        <v>679027000</v>
      </c>
      <c r="M122" s="188">
        <f>L122*K122</f>
        <v>679027000</v>
      </c>
      <c r="N122" s="124"/>
    </row>
    <row r="123" spans="1:14" ht="15.75">
      <c r="A123" s="225"/>
      <c r="B123" s="65" t="s">
        <v>640</v>
      </c>
      <c r="C123" s="102"/>
      <c r="D123" s="226"/>
      <c r="E123" s="226"/>
      <c r="F123" s="41"/>
      <c r="G123" s="43"/>
      <c r="H123" s="44"/>
      <c r="I123" s="43"/>
      <c r="J123" s="43"/>
      <c r="K123" s="266"/>
      <c r="L123" s="267"/>
      <c r="M123" s="267"/>
      <c r="N123" s="124"/>
    </row>
    <row r="124" spans="1:14" ht="94.5">
      <c r="A124" s="225"/>
      <c r="B124" s="65" t="s">
        <v>641</v>
      </c>
      <c r="C124" s="102"/>
      <c r="D124" s="226"/>
      <c r="E124" s="226"/>
      <c r="F124" s="41"/>
      <c r="G124" s="43"/>
      <c r="H124" s="44"/>
      <c r="I124" s="43"/>
      <c r="J124" s="43"/>
      <c r="K124" s="266"/>
      <c r="L124" s="267"/>
      <c r="M124" s="267"/>
      <c r="N124" s="124"/>
    </row>
    <row r="125" spans="1:14" ht="15.75">
      <c r="A125" s="225"/>
      <c r="B125" s="65" t="s">
        <v>635</v>
      </c>
      <c r="C125" s="102"/>
      <c r="D125" s="226"/>
      <c r="E125" s="226"/>
      <c r="F125" s="41"/>
      <c r="G125" s="43"/>
      <c r="H125" s="44"/>
      <c r="I125" s="43"/>
      <c r="J125" s="43"/>
      <c r="K125" s="266"/>
      <c r="L125" s="267"/>
      <c r="M125" s="267"/>
      <c r="N125" s="124"/>
    </row>
    <row r="126" spans="1:14" ht="15.75">
      <c r="A126" s="227">
        <v>5</v>
      </c>
      <c r="B126" s="228" t="s">
        <v>642</v>
      </c>
      <c r="C126" s="96">
        <v>8039313</v>
      </c>
      <c r="D126" s="226" t="s">
        <v>95</v>
      </c>
      <c r="E126" s="226" t="s">
        <v>169</v>
      </c>
      <c r="F126" s="41"/>
      <c r="G126" s="43"/>
      <c r="H126" s="44"/>
      <c r="I126" s="43"/>
      <c r="J126" s="43"/>
      <c r="K126" s="265">
        <v>2</v>
      </c>
      <c r="L126" s="188">
        <v>4321803000</v>
      </c>
      <c r="M126" s="188">
        <f>L126*K126</f>
        <v>8643606000</v>
      </c>
      <c r="N126" s="124"/>
    </row>
    <row r="127" spans="1:14" ht="15.75">
      <c r="A127" s="225"/>
      <c r="B127" s="65" t="s">
        <v>643</v>
      </c>
      <c r="C127" s="102"/>
      <c r="D127" s="226"/>
      <c r="E127" s="226"/>
      <c r="F127" s="41"/>
      <c r="G127" s="43"/>
      <c r="H127" s="44"/>
      <c r="I127" s="43"/>
      <c r="J127" s="43"/>
      <c r="K127" s="266"/>
      <c r="L127" s="267"/>
      <c r="M127" s="267"/>
      <c r="N127" s="124"/>
    </row>
    <row r="128" spans="1:14" ht="15.75">
      <c r="A128" s="225"/>
      <c r="B128" s="65" t="s">
        <v>644</v>
      </c>
      <c r="C128" s="102"/>
      <c r="D128" s="226"/>
      <c r="E128" s="226"/>
      <c r="F128" s="41"/>
      <c r="G128" s="43"/>
      <c r="H128" s="44"/>
      <c r="I128" s="43"/>
      <c r="J128" s="43"/>
      <c r="K128" s="266"/>
      <c r="L128" s="267"/>
      <c r="M128" s="267"/>
      <c r="N128" s="124"/>
    </row>
    <row r="129" spans="1:14" ht="15.75">
      <c r="A129" s="225"/>
      <c r="B129" s="65" t="s">
        <v>645</v>
      </c>
      <c r="C129" s="102"/>
      <c r="D129" s="226"/>
      <c r="E129" s="226"/>
      <c r="F129" s="41"/>
      <c r="G129" s="43"/>
      <c r="H129" s="44"/>
      <c r="I129" s="43"/>
      <c r="J129" s="43"/>
      <c r="K129" s="266"/>
      <c r="L129" s="267"/>
      <c r="M129" s="267"/>
      <c r="N129" s="124"/>
    </row>
    <row r="130" spans="1:14" ht="15.75">
      <c r="A130" s="225"/>
      <c r="B130" s="65" t="s">
        <v>646</v>
      </c>
      <c r="C130" s="102"/>
      <c r="D130" s="226"/>
      <c r="E130" s="226"/>
      <c r="F130" s="59"/>
      <c r="G130" s="60"/>
      <c r="H130" s="61"/>
      <c r="I130" s="43"/>
      <c r="J130" s="60"/>
      <c r="K130" s="266"/>
      <c r="L130" s="267"/>
      <c r="M130" s="267"/>
      <c r="N130" s="164"/>
    </row>
    <row r="131" spans="1:14" ht="15.75">
      <c r="A131" s="225"/>
      <c r="B131" s="65" t="s">
        <v>647</v>
      </c>
      <c r="C131" s="102"/>
      <c r="D131" s="226"/>
      <c r="E131" s="226"/>
      <c r="F131" s="66"/>
      <c r="G131" s="67"/>
      <c r="H131" s="68"/>
      <c r="I131" s="43"/>
      <c r="J131" s="67"/>
      <c r="K131" s="266"/>
      <c r="L131" s="267"/>
      <c r="M131" s="267"/>
      <c r="N131" s="168"/>
    </row>
    <row r="132" spans="1:14" ht="15.75">
      <c r="A132" s="225"/>
      <c r="B132" s="65" t="s">
        <v>648</v>
      </c>
      <c r="C132" s="102"/>
      <c r="D132" s="226"/>
      <c r="E132" s="226"/>
      <c r="F132" s="66"/>
      <c r="G132" s="67"/>
      <c r="H132" s="68"/>
      <c r="I132" s="43"/>
      <c r="J132" s="67"/>
      <c r="K132" s="266"/>
      <c r="L132" s="267"/>
      <c r="M132" s="267"/>
      <c r="N132" s="168"/>
    </row>
    <row r="133" spans="1:14" ht="15.75">
      <c r="A133" s="225"/>
      <c r="B133" s="65" t="s">
        <v>649</v>
      </c>
      <c r="C133" s="102"/>
      <c r="D133" s="226"/>
      <c r="E133" s="226"/>
      <c r="F133" s="66"/>
      <c r="G133" s="67"/>
      <c r="H133" s="68"/>
      <c r="I133" s="43"/>
      <c r="J133" s="67"/>
      <c r="K133" s="266"/>
      <c r="L133" s="267"/>
      <c r="M133" s="267"/>
      <c r="N133" s="168"/>
    </row>
    <row r="134" spans="1:14" ht="15.75">
      <c r="A134" s="225"/>
      <c r="B134" s="65" t="s">
        <v>650</v>
      </c>
      <c r="C134" s="102"/>
      <c r="D134" s="226"/>
      <c r="E134" s="226"/>
      <c r="F134" s="66"/>
      <c r="G134" s="67"/>
      <c r="H134" s="68"/>
      <c r="I134" s="43"/>
      <c r="J134" s="67"/>
      <c r="K134" s="266"/>
      <c r="L134" s="267"/>
      <c r="M134" s="267"/>
      <c r="N134" s="168"/>
    </row>
    <row r="135" spans="1:14" ht="15.75">
      <c r="A135" s="225"/>
      <c r="B135" s="65" t="s">
        <v>651</v>
      </c>
      <c r="C135" s="102"/>
      <c r="D135" s="226"/>
      <c r="E135" s="226"/>
      <c r="F135" s="66"/>
      <c r="G135" s="67"/>
      <c r="H135" s="68"/>
      <c r="I135" s="43"/>
      <c r="J135" s="67"/>
      <c r="K135" s="266"/>
      <c r="L135" s="267"/>
      <c r="M135" s="267"/>
      <c r="N135" s="168"/>
    </row>
    <row r="136" spans="1:14" ht="15.75">
      <c r="A136" s="225"/>
      <c r="B136" s="65" t="s">
        <v>652</v>
      </c>
      <c r="C136" s="102"/>
      <c r="D136" s="226"/>
      <c r="E136" s="226"/>
      <c r="F136" s="66"/>
      <c r="G136" s="67"/>
      <c r="H136" s="68"/>
      <c r="I136" s="60"/>
      <c r="J136" s="67"/>
      <c r="K136" s="266"/>
      <c r="L136" s="267"/>
      <c r="M136" s="267"/>
      <c r="N136" s="168"/>
    </row>
    <row r="137" spans="1:14" ht="15.75">
      <c r="A137" s="225"/>
      <c r="B137" s="65" t="s">
        <v>653</v>
      </c>
      <c r="C137" s="102"/>
      <c r="D137" s="226"/>
      <c r="E137" s="226"/>
      <c r="F137" s="66"/>
      <c r="G137" s="67"/>
      <c r="H137" s="68"/>
      <c r="I137" s="67"/>
      <c r="J137" s="67"/>
      <c r="K137" s="266"/>
      <c r="L137" s="267"/>
      <c r="M137" s="267"/>
      <c r="N137" s="168"/>
    </row>
    <row r="138" spans="1:14" ht="15.75">
      <c r="A138" s="227">
        <v>6</v>
      </c>
      <c r="B138" s="228" t="s">
        <v>654</v>
      </c>
      <c r="C138" s="96">
        <v>195787</v>
      </c>
      <c r="D138" s="226" t="s">
        <v>95</v>
      </c>
      <c r="E138" s="226" t="s">
        <v>79</v>
      </c>
      <c r="F138" s="66"/>
      <c r="G138" s="67"/>
      <c r="H138" s="68"/>
      <c r="I138" s="67"/>
      <c r="J138" s="67"/>
      <c r="K138" s="265">
        <v>1</v>
      </c>
      <c r="L138" s="188">
        <v>1134031000</v>
      </c>
      <c r="M138" s="188">
        <f>L138*K138</f>
        <v>1134031000</v>
      </c>
      <c r="N138" s="168"/>
    </row>
    <row r="139" spans="1:14" ht="110.25">
      <c r="A139" s="225"/>
      <c r="B139" s="65" t="s">
        <v>655</v>
      </c>
      <c r="C139" s="102"/>
      <c r="D139" s="226"/>
      <c r="E139" s="226"/>
      <c r="F139" s="66"/>
      <c r="G139" s="67"/>
      <c r="H139" s="68"/>
      <c r="I139" s="67"/>
      <c r="J139" s="67"/>
      <c r="K139" s="266"/>
      <c r="L139" s="267"/>
      <c r="M139" s="267"/>
      <c r="N139" s="168"/>
    </row>
    <row r="140" spans="1:14" ht="15.75">
      <c r="A140" s="225"/>
      <c r="B140" s="65" t="s">
        <v>635</v>
      </c>
      <c r="C140" s="102"/>
      <c r="D140" s="226"/>
      <c r="E140" s="226"/>
      <c r="F140" s="66"/>
      <c r="G140" s="67"/>
      <c r="H140" s="68"/>
      <c r="I140" s="67"/>
      <c r="J140" s="67"/>
      <c r="K140" s="266"/>
      <c r="L140" s="267"/>
      <c r="M140" s="267"/>
      <c r="N140" s="168"/>
    </row>
    <row r="141" spans="1:14" ht="15.75">
      <c r="A141" s="227">
        <v>7</v>
      </c>
      <c r="B141" s="228" t="s">
        <v>656</v>
      </c>
      <c r="C141" s="96">
        <v>152962</v>
      </c>
      <c r="D141" s="226" t="s">
        <v>95</v>
      </c>
      <c r="E141" s="217" t="s">
        <v>79</v>
      </c>
      <c r="F141" s="66"/>
      <c r="G141" s="67"/>
      <c r="H141" s="68"/>
      <c r="I141" s="67"/>
      <c r="J141" s="67"/>
      <c r="K141" s="265">
        <v>1</v>
      </c>
      <c r="L141" s="188">
        <v>369468000</v>
      </c>
      <c r="M141" s="188">
        <v>369468000</v>
      </c>
      <c r="N141" s="168"/>
    </row>
    <row r="142" spans="1:14" ht="15.75">
      <c r="A142" s="225"/>
      <c r="B142" s="65" t="s">
        <v>657</v>
      </c>
      <c r="C142" s="102"/>
      <c r="D142" s="226"/>
      <c r="E142" s="226"/>
      <c r="F142" s="66"/>
      <c r="G142" s="67"/>
      <c r="H142" s="68"/>
      <c r="I142" s="67"/>
      <c r="J142" s="67"/>
      <c r="K142" s="266"/>
      <c r="L142" s="267"/>
      <c r="M142" s="267"/>
      <c r="N142" s="168"/>
    </row>
    <row r="143" spans="1:14" ht="15.75">
      <c r="A143" s="227">
        <v>8</v>
      </c>
      <c r="B143" s="228" t="s">
        <v>658</v>
      </c>
      <c r="C143" s="96">
        <v>8046325</v>
      </c>
      <c r="D143" s="226" t="s">
        <v>95</v>
      </c>
      <c r="E143" s="226" t="s">
        <v>79</v>
      </c>
      <c r="F143" s="66"/>
      <c r="G143" s="67"/>
      <c r="H143" s="68"/>
      <c r="I143" s="67"/>
      <c r="J143" s="67"/>
      <c r="K143" s="265">
        <v>1</v>
      </c>
      <c r="L143" s="188">
        <v>843480000</v>
      </c>
      <c r="M143" s="188">
        <v>843480000</v>
      </c>
      <c r="N143" s="168"/>
    </row>
    <row r="144" spans="1:14" ht="15.75">
      <c r="A144" s="225"/>
      <c r="B144" s="65" t="s">
        <v>659</v>
      </c>
      <c r="C144" s="102"/>
      <c r="D144" s="226"/>
      <c r="E144" s="226"/>
      <c r="F144" s="66"/>
      <c r="G144" s="67"/>
      <c r="H144" s="68"/>
      <c r="I144" s="67"/>
      <c r="J144" s="67"/>
      <c r="K144" s="266"/>
      <c r="L144" s="267"/>
      <c r="M144" s="267"/>
      <c r="N144" s="168"/>
    </row>
    <row r="145" spans="1:14" ht="110.25">
      <c r="A145" s="225"/>
      <c r="B145" s="65" t="s">
        <v>655</v>
      </c>
      <c r="C145" s="102"/>
      <c r="D145" s="226"/>
      <c r="E145" s="226"/>
      <c r="F145" s="66"/>
      <c r="G145" s="67"/>
      <c r="H145" s="68"/>
      <c r="I145" s="67"/>
      <c r="J145" s="67"/>
      <c r="K145" s="266"/>
      <c r="L145" s="267"/>
      <c r="M145" s="267"/>
      <c r="N145" s="168"/>
    </row>
    <row r="146" spans="1:14" ht="15.75">
      <c r="A146" s="225"/>
      <c r="B146" s="65" t="s">
        <v>635</v>
      </c>
      <c r="C146" s="102"/>
      <c r="D146" s="226"/>
      <c r="E146" s="226"/>
      <c r="F146" s="66"/>
      <c r="G146" s="67"/>
      <c r="H146" s="68"/>
      <c r="I146" s="67"/>
      <c r="J146" s="67"/>
      <c r="K146" s="266"/>
      <c r="L146" s="267"/>
      <c r="M146" s="267"/>
      <c r="N146" s="168"/>
    </row>
    <row r="147" spans="1:14" ht="15.75">
      <c r="A147" s="227">
        <v>9</v>
      </c>
      <c r="B147" s="228" t="s">
        <v>660</v>
      </c>
      <c r="C147" s="96">
        <v>91030</v>
      </c>
      <c r="D147" s="226" t="s">
        <v>95</v>
      </c>
      <c r="E147" s="226" t="s">
        <v>79</v>
      </c>
      <c r="F147" s="66"/>
      <c r="G147" s="67"/>
      <c r="H147" s="68"/>
      <c r="I147" s="67"/>
      <c r="J147" s="67"/>
      <c r="K147" s="265">
        <v>1</v>
      </c>
      <c r="L147" s="188">
        <v>173686000</v>
      </c>
      <c r="M147" s="188">
        <f>L147*K147</f>
        <v>173686000</v>
      </c>
      <c r="N147" s="168"/>
    </row>
    <row r="148" spans="1:14" ht="63">
      <c r="A148" s="225"/>
      <c r="B148" s="65" t="s">
        <v>661</v>
      </c>
      <c r="C148" s="102"/>
      <c r="D148" s="226"/>
      <c r="E148" s="226"/>
      <c r="F148" s="66"/>
      <c r="G148" s="67"/>
      <c r="H148" s="68"/>
      <c r="I148" s="67"/>
      <c r="J148" s="67"/>
      <c r="K148" s="266"/>
      <c r="L148" s="267"/>
      <c r="M148" s="267"/>
      <c r="N148" s="168"/>
    </row>
    <row r="149" spans="1:14" ht="15.75">
      <c r="A149" s="227">
        <v>10</v>
      </c>
      <c r="B149" s="228" t="s">
        <v>662</v>
      </c>
      <c r="C149" s="96">
        <v>162239</v>
      </c>
      <c r="D149" s="226" t="s">
        <v>95</v>
      </c>
      <c r="E149" s="226" t="s">
        <v>79</v>
      </c>
      <c r="F149" s="66"/>
      <c r="G149" s="67"/>
      <c r="H149" s="68"/>
      <c r="I149" s="67"/>
      <c r="J149" s="67"/>
      <c r="K149" s="265">
        <v>1</v>
      </c>
      <c r="L149" s="188">
        <v>54151000</v>
      </c>
      <c r="M149" s="188">
        <f>L149*K149</f>
        <v>54151000</v>
      </c>
      <c r="N149" s="168"/>
    </row>
    <row r="150" spans="1:14" ht="15.75">
      <c r="A150" s="229">
        <v>11</v>
      </c>
      <c r="B150" s="230" t="s">
        <v>663</v>
      </c>
      <c r="C150" s="96">
        <v>167091</v>
      </c>
      <c r="D150" s="226" t="s">
        <v>95</v>
      </c>
      <c r="E150" s="226" t="s">
        <v>79</v>
      </c>
      <c r="F150" s="66"/>
      <c r="G150" s="67"/>
      <c r="H150" s="68"/>
      <c r="I150" s="67"/>
      <c r="J150" s="67"/>
      <c r="K150" s="265">
        <v>1</v>
      </c>
      <c r="L150" s="188">
        <v>66873000</v>
      </c>
      <c r="M150" s="188">
        <f>L150*K150</f>
        <v>66873000</v>
      </c>
      <c r="N150" s="168"/>
    </row>
    <row r="151" spans="1:14" ht="15.75">
      <c r="A151" s="225"/>
      <c r="B151" s="65" t="s">
        <v>664</v>
      </c>
      <c r="C151" s="102"/>
      <c r="D151" s="226"/>
      <c r="E151" s="226"/>
      <c r="F151" s="66"/>
      <c r="G151" s="67"/>
      <c r="H151" s="68"/>
      <c r="I151" s="67"/>
      <c r="J151" s="67"/>
      <c r="K151" s="266"/>
      <c r="L151" s="267"/>
      <c r="M151" s="267"/>
      <c r="N151" s="168"/>
    </row>
    <row r="152" spans="1:14" ht="47.25">
      <c r="A152" s="225"/>
      <c r="B152" s="65" t="s">
        <v>665</v>
      </c>
      <c r="C152" s="102"/>
      <c r="D152" s="226"/>
      <c r="E152" s="226"/>
      <c r="F152" s="66"/>
      <c r="G152" s="67"/>
      <c r="H152" s="68"/>
      <c r="I152" s="67"/>
      <c r="J152" s="67"/>
      <c r="K152" s="266"/>
      <c r="L152" s="267"/>
      <c r="M152" s="267"/>
      <c r="N152" s="168"/>
    </row>
    <row r="153" spans="1:14" ht="15.75">
      <c r="A153" s="225"/>
      <c r="B153" s="65" t="s">
        <v>666</v>
      </c>
      <c r="C153" s="102"/>
      <c r="D153" s="226"/>
      <c r="E153" s="226"/>
      <c r="F153" s="66"/>
      <c r="G153" s="67"/>
      <c r="H153" s="68"/>
      <c r="I153" s="67"/>
      <c r="J153" s="67"/>
      <c r="K153" s="266"/>
      <c r="L153" s="267"/>
      <c r="M153" s="267"/>
      <c r="N153" s="168"/>
    </row>
    <row r="154" spans="1:14" ht="15.75">
      <c r="A154" s="225"/>
      <c r="B154" s="65" t="s">
        <v>667</v>
      </c>
      <c r="C154" s="102"/>
      <c r="D154" s="226"/>
      <c r="E154" s="226"/>
      <c r="F154" s="66"/>
      <c r="G154" s="67"/>
      <c r="H154" s="68"/>
      <c r="I154" s="67"/>
      <c r="J154" s="67"/>
      <c r="K154" s="266"/>
      <c r="L154" s="267"/>
      <c r="M154" s="267"/>
      <c r="N154" s="168"/>
    </row>
    <row r="155" spans="1:14" ht="15.75">
      <c r="A155" s="225"/>
      <c r="B155" s="65" t="s">
        <v>668</v>
      </c>
      <c r="C155" s="102"/>
      <c r="D155" s="226"/>
      <c r="E155" s="226"/>
      <c r="F155" s="66"/>
      <c r="G155" s="67"/>
      <c r="H155" s="68"/>
      <c r="I155" s="67"/>
      <c r="J155" s="67"/>
      <c r="K155" s="266"/>
      <c r="L155" s="267"/>
      <c r="M155" s="267"/>
      <c r="N155" s="168"/>
    </row>
    <row r="156" spans="1:14" ht="15.75">
      <c r="A156" s="225"/>
      <c r="B156" s="65" t="s">
        <v>669</v>
      </c>
      <c r="C156" s="102"/>
      <c r="D156" s="226"/>
      <c r="E156" s="226"/>
      <c r="F156" s="66"/>
      <c r="G156" s="67"/>
      <c r="H156" s="68"/>
      <c r="I156" s="67"/>
      <c r="J156" s="67"/>
      <c r="K156" s="266"/>
      <c r="L156" s="267"/>
      <c r="M156" s="267"/>
      <c r="N156" s="168"/>
    </row>
    <row r="157" spans="1:14" ht="15.75">
      <c r="A157" s="225"/>
      <c r="B157" s="65" t="s">
        <v>670</v>
      </c>
      <c r="C157" s="102"/>
      <c r="D157" s="226"/>
      <c r="E157" s="226"/>
      <c r="F157" s="66"/>
      <c r="G157" s="67"/>
      <c r="H157" s="68"/>
      <c r="I157" s="67"/>
      <c r="J157" s="67"/>
      <c r="K157" s="266"/>
      <c r="L157" s="267"/>
      <c r="M157" s="267"/>
      <c r="N157" s="168"/>
    </row>
    <row r="158" spans="1:14" ht="21" customHeight="1">
      <c r="A158" s="342" t="s">
        <v>87</v>
      </c>
      <c r="B158" s="343"/>
      <c r="C158" s="343"/>
      <c r="D158" s="343"/>
      <c r="E158" s="343"/>
      <c r="F158" s="343"/>
      <c r="G158" s="343"/>
      <c r="H158" s="343"/>
      <c r="I158" s="343"/>
      <c r="J158" s="343"/>
      <c r="K158" s="174"/>
      <c r="L158" s="176"/>
      <c r="M158" s="186">
        <f>SUM(M85:M157)</f>
        <v>21283691669.387756</v>
      </c>
      <c r="N158" s="168"/>
    </row>
    <row r="159" spans="1:14" s="80" customFormat="1" ht="29.25" customHeight="1">
      <c r="A159" s="344" t="s">
        <v>672</v>
      </c>
      <c r="B159" s="345"/>
      <c r="C159" s="345"/>
      <c r="D159" s="345"/>
      <c r="E159" s="345"/>
      <c r="F159" s="345"/>
      <c r="G159" s="345"/>
      <c r="H159" s="345"/>
      <c r="I159" s="345"/>
      <c r="J159" s="345"/>
      <c r="K159" s="268"/>
      <c r="L159" s="190"/>
      <c r="M159" s="259">
        <f>SUM(M53,M82,M158)</f>
        <v>70107219469.387756</v>
      </c>
      <c r="N159" s="168"/>
    </row>
  </sheetData>
  <sheetProtection password="CC5F" sheet="1" objects="1" scenarios="1"/>
  <mergeCells count="8">
    <mergeCell ref="A83:J83"/>
    <mergeCell ref="A158:J158"/>
    <mergeCell ref="A159:J159"/>
    <mergeCell ref="A1:B1"/>
    <mergeCell ref="K1:N1"/>
    <mergeCell ref="A2:J2"/>
    <mergeCell ref="A53:J53"/>
    <mergeCell ref="A82:J82"/>
  </mergeCells>
  <printOptions horizontalCentered="1"/>
  <pageMargins left="0.41" right="0.4" top="0.75" bottom="0.75" header="0.3" footer="0.3"/>
  <pageSetup paperSize="9"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86"/>
  <sheetViews>
    <sheetView topLeftCell="A277" zoomScale="85" zoomScaleNormal="85" workbookViewId="0">
      <selection activeCell="A64" sqref="A64:XFD64"/>
    </sheetView>
  </sheetViews>
  <sheetFormatPr defaultColWidth="9.125" defaultRowHeight="15"/>
  <cols>
    <col min="1" max="1" width="9.125" style="201"/>
    <col min="2" max="2" width="53.75" style="201" customWidth="1"/>
    <col min="3" max="3" width="11.875" style="201" customWidth="1"/>
    <col min="4" max="4" width="8.75" style="231" customWidth="1"/>
    <col min="5" max="5" width="9.125" style="231" customWidth="1"/>
    <col min="6" max="6" width="7.25" style="105" customWidth="1"/>
    <col min="7" max="7" width="12.25" style="106" customWidth="1"/>
    <col min="8" max="8" width="9.125" style="107" customWidth="1"/>
    <col min="9" max="9" width="10.375" style="106" customWidth="1"/>
    <col min="10" max="10" width="12.25" style="269" customWidth="1"/>
    <col min="11" max="12" width="16" style="269" customWidth="1"/>
    <col min="13" max="13" width="26.375" style="197" customWidth="1"/>
    <col min="14" max="16384" width="9.125" style="201"/>
  </cols>
  <sheetData>
    <row r="1" spans="1:16" s="5" customFormat="1" ht="54.75" customHeight="1">
      <c r="A1" s="339" t="s">
        <v>820</v>
      </c>
      <c r="B1" s="339"/>
      <c r="G1" s="6"/>
      <c r="H1" s="198"/>
      <c r="I1" s="6"/>
      <c r="J1" s="340" t="s">
        <v>821</v>
      </c>
      <c r="K1" s="340"/>
      <c r="L1" s="340"/>
      <c r="M1" s="340"/>
      <c r="N1" s="8"/>
      <c r="O1" s="8"/>
    </row>
    <row r="2" spans="1:16" s="10" customFormat="1" ht="39" customHeight="1">
      <c r="A2" s="353" t="s">
        <v>397</v>
      </c>
      <c r="B2" s="353"/>
      <c r="C2" s="353"/>
      <c r="D2" s="353"/>
      <c r="E2" s="353"/>
      <c r="F2" s="353"/>
      <c r="G2" s="353"/>
      <c r="H2" s="353"/>
      <c r="I2" s="353"/>
      <c r="J2" s="303"/>
      <c r="K2" s="303"/>
      <c r="L2" s="303"/>
      <c r="M2" s="303"/>
      <c r="N2" s="9"/>
      <c r="O2" s="9"/>
      <c r="P2" s="9"/>
    </row>
    <row r="3" spans="1:16" ht="14.25">
      <c r="A3" s="270"/>
      <c r="B3" s="270"/>
      <c r="C3" s="271"/>
      <c r="D3" s="272"/>
      <c r="E3" s="272"/>
      <c r="F3" s="272"/>
      <c r="G3" s="272"/>
      <c r="H3" s="272"/>
      <c r="I3" s="272"/>
      <c r="J3" s="304"/>
      <c r="K3" s="304"/>
      <c r="M3" s="269"/>
    </row>
    <row r="4" spans="1:16" ht="129.75">
      <c r="A4" s="37" t="s">
        <v>90</v>
      </c>
      <c r="B4" s="37" t="s">
        <v>1</v>
      </c>
      <c r="C4" s="37" t="s">
        <v>2</v>
      </c>
      <c r="D4" s="37" t="s">
        <v>3</v>
      </c>
      <c r="E4" s="37" t="s">
        <v>4</v>
      </c>
      <c r="F4" s="12" t="s">
        <v>825</v>
      </c>
      <c r="G4" s="12" t="s">
        <v>822</v>
      </c>
      <c r="H4" s="13" t="s">
        <v>823</v>
      </c>
      <c r="I4" s="12" t="s">
        <v>826</v>
      </c>
      <c r="J4" s="146" t="s">
        <v>828</v>
      </c>
      <c r="K4" s="145" t="s">
        <v>6</v>
      </c>
      <c r="L4" s="146" t="s">
        <v>7</v>
      </c>
      <c r="M4" s="232" t="s">
        <v>824</v>
      </c>
    </row>
    <row r="5" spans="1:16" s="14" customFormat="1">
      <c r="A5" s="15">
        <v>-1</v>
      </c>
      <c r="B5" s="15">
        <v>-2</v>
      </c>
      <c r="C5" s="15">
        <v>-3</v>
      </c>
      <c r="D5" s="15">
        <v>-4</v>
      </c>
      <c r="E5" s="15">
        <v>-5</v>
      </c>
      <c r="F5" s="15">
        <v>-6</v>
      </c>
      <c r="G5" s="15">
        <v>-7</v>
      </c>
      <c r="H5" s="16">
        <v>-8</v>
      </c>
      <c r="I5" s="15">
        <v>-9</v>
      </c>
      <c r="J5" s="116" t="s">
        <v>827</v>
      </c>
      <c r="K5" s="116">
        <v>-11</v>
      </c>
      <c r="L5" s="117">
        <v>-12</v>
      </c>
      <c r="M5" s="116">
        <v>-13</v>
      </c>
    </row>
    <row r="6" spans="1:16" ht="20.25">
      <c r="A6" s="211" t="s">
        <v>605</v>
      </c>
      <c r="B6" s="211"/>
      <c r="C6" s="211"/>
      <c r="D6" s="211"/>
      <c r="E6" s="211"/>
      <c r="F6" s="211"/>
      <c r="G6" s="211"/>
      <c r="H6" s="211"/>
      <c r="I6" s="211"/>
      <c r="J6" s="250"/>
      <c r="K6" s="250"/>
      <c r="L6" s="305"/>
      <c r="M6" s="120"/>
    </row>
    <row r="7" spans="1:16" ht="33">
      <c r="A7" s="273">
        <v>1</v>
      </c>
      <c r="B7" s="274" t="s">
        <v>497</v>
      </c>
      <c r="C7" s="223"/>
      <c r="D7" s="275" t="s">
        <v>95</v>
      </c>
      <c r="E7" s="273" t="s">
        <v>79</v>
      </c>
      <c r="F7" s="17"/>
      <c r="G7" s="17"/>
      <c r="H7" s="21"/>
      <c r="I7" s="17"/>
      <c r="J7" s="306">
        <v>1</v>
      </c>
      <c r="K7" s="307">
        <v>2287882984.7122927</v>
      </c>
      <c r="L7" s="261">
        <f>K7*J7</f>
        <v>2287882984.7122927</v>
      </c>
      <c r="M7" s="124"/>
    </row>
    <row r="8" spans="1:16" ht="33">
      <c r="A8" s="273">
        <v>1.1000000000000001</v>
      </c>
      <c r="B8" s="274" t="s">
        <v>498</v>
      </c>
      <c r="C8" s="223"/>
      <c r="D8" s="275" t="s">
        <v>95</v>
      </c>
      <c r="E8" s="273"/>
      <c r="F8" s="27"/>
      <c r="G8" s="17"/>
      <c r="H8" s="21"/>
      <c r="I8" s="17"/>
      <c r="J8" s="306">
        <v>1</v>
      </c>
      <c r="K8" s="307"/>
      <c r="L8" s="261"/>
      <c r="M8" s="124"/>
    </row>
    <row r="9" spans="1:16" ht="18.75">
      <c r="A9" s="273" t="s">
        <v>499</v>
      </c>
      <c r="B9" s="274" t="s">
        <v>500</v>
      </c>
      <c r="C9" s="276"/>
      <c r="D9" s="275"/>
      <c r="E9" s="273"/>
      <c r="F9" s="27"/>
      <c r="G9" s="17"/>
      <c r="H9" s="21"/>
      <c r="I9" s="17"/>
      <c r="J9" s="306"/>
      <c r="K9" s="307"/>
      <c r="L9" s="261"/>
      <c r="M9" s="124"/>
    </row>
    <row r="10" spans="1:16" ht="18.75">
      <c r="A10" s="273" t="s">
        <v>499</v>
      </c>
      <c r="B10" s="274" t="s">
        <v>501</v>
      </c>
      <c r="C10" s="276"/>
      <c r="D10" s="275" t="s">
        <v>95</v>
      </c>
      <c r="E10" s="273"/>
      <c r="F10" s="27"/>
      <c r="G10" s="17"/>
      <c r="H10" s="21"/>
      <c r="I10" s="17"/>
      <c r="J10" s="306"/>
      <c r="K10" s="307"/>
      <c r="L10" s="261"/>
      <c r="M10" s="124"/>
    </row>
    <row r="11" spans="1:16" ht="18.75">
      <c r="A11" s="273" t="s">
        <v>499</v>
      </c>
      <c r="B11" s="274" t="s">
        <v>502</v>
      </c>
      <c r="C11" s="276"/>
      <c r="D11" s="275" t="s">
        <v>95</v>
      </c>
      <c r="E11" s="273"/>
      <c r="F11" s="27"/>
      <c r="G11" s="17"/>
      <c r="H11" s="21"/>
      <c r="I11" s="17"/>
      <c r="J11" s="306"/>
      <c r="K11" s="307"/>
      <c r="L11" s="261"/>
      <c r="M11" s="124"/>
    </row>
    <row r="12" spans="1:16" ht="18.75">
      <c r="A12" s="273" t="s">
        <v>499</v>
      </c>
      <c r="B12" s="274" t="s">
        <v>503</v>
      </c>
      <c r="C12" s="276"/>
      <c r="D12" s="275" t="s">
        <v>95</v>
      </c>
      <c r="E12" s="273"/>
      <c r="F12" s="27"/>
      <c r="G12" s="17"/>
      <c r="H12" s="21"/>
      <c r="I12" s="17"/>
      <c r="J12" s="306"/>
      <c r="K12" s="307"/>
      <c r="L12" s="261"/>
      <c r="M12" s="124"/>
    </row>
    <row r="13" spans="1:16" ht="18.75">
      <c r="A13" s="273" t="s">
        <v>499</v>
      </c>
      <c r="B13" s="274" t="s">
        <v>504</v>
      </c>
      <c r="C13" s="276"/>
      <c r="D13" s="275" t="s">
        <v>95</v>
      </c>
      <c r="E13" s="273"/>
      <c r="F13" s="27"/>
      <c r="G13" s="17"/>
      <c r="H13" s="21"/>
      <c r="I13" s="17"/>
      <c r="J13" s="306"/>
      <c r="K13" s="307"/>
      <c r="L13" s="261"/>
      <c r="M13" s="124"/>
    </row>
    <row r="14" spans="1:16" ht="18.75">
      <c r="A14" s="273" t="s">
        <v>499</v>
      </c>
      <c r="B14" s="274" t="s">
        <v>505</v>
      </c>
      <c r="C14" s="276"/>
      <c r="D14" s="275" t="s">
        <v>95</v>
      </c>
      <c r="E14" s="273"/>
      <c r="F14" s="27"/>
      <c r="G14" s="17"/>
      <c r="H14" s="21"/>
      <c r="I14" s="17"/>
      <c r="J14" s="306"/>
      <c r="K14" s="307"/>
      <c r="L14" s="261"/>
      <c r="M14" s="124"/>
    </row>
    <row r="15" spans="1:16" ht="33">
      <c r="A15" s="273" t="s">
        <v>499</v>
      </c>
      <c r="B15" s="274" t="s">
        <v>506</v>
      </c>
      <c r="C15" s="276"/>
      <c r="D15" s="275" t="s">
        <v>95</v>
      </c>
      <c r="E15" s="273"/>
      <c r="F15" s="27"/>
      <c r="G15" s="17"/>
      <c r="H15" s="21"/>
      <c r="I15" s="17"/>
      <c r="J15" s="306"/>
      <c r="K15" s="307"/>
      <c r="L15" s="261"/>
      <c r="M15" s="124"/>
    </row>
    <row r="16" spans="1:16" ht="18.75">
      <c r="A16" s="273" t="s">
        <v>499</v>
      </c>
      <c r="B16" s="274" t="s">
        <v>192</v>
      </c>
      <c r="C16" s="276"/>
      <c r="D16" s="275" t="s">
        <v>95</v>
      </c>
      <c r="E16" s="273"/>
      <c r="F16" s="27"/>
      <c r="G16" s="17"/>
      <c r="H16" s="21"/>
      <c r="I16" s="17"/>
      <c r="J16" s="306"/>
      <c r="K16" s="307"/>
      <c r="L16" s="261"/>
      <c r="M16" s="124"/>
    </row>
    <row r="17" spans="1:13" ht="33">
      <c r="A17" s="273" t="s">
        <v>507</v>
      </c>
      <c r="B17" s="274" t="s">
        <v>508</v>
      </c>
      <c r="C17" s="276"/>
      <c r="D17" s="275" t="s">
        <v>95</v>
      </c>
      <c r="E17" s="273" t="s">
        <v>122</v>
      </c>
      <c r="F17" s="27"/>
      <c r="G17" s="17"/>
      <c r="H17" s="21"/>
      <c r="I17" s="17"/>
      <c r="J17" s="306">
        <v>1</v>
      </c>
      <c r="K17" s="307"/>
      <c r="L17" s="261"/>
      <c r="M17" s="124"/>
    </row>
    <row r="18" spans="1:13" ht="33">
      <c r="A18" s="273" t="s">
        <v>509</v>
      </c>
      <c r="B18" s="274" t="s">
        <v>510</v>
      </c>
      <c r="C18" s="276"/>
      <c r="D18" s="275" t="s">
        <v>95</v>
      </c>
      <c r="E18" s="273" t="s">
        <v>511</v>
      </c>
      <c r="F18" s="27"/>
      <c r="G18" s="17"/>
      <c r="H18" s="21"/>
      <c r="I18" s="17"/>
      <c r="J18" s="306">
        <v>1</v>
      </c>
      <c r="K18" s="307"/>
      <c r="L18" s="261"/>
      <c r="M18" s="124"/>
    </row>
    <row r="19" spans="1:13" ht="33">
      <c r="A19" s="273">
        <v>1.2</v>
      </c>
      <c r="B19" s="274" t="s">
        <v>512</v>
      </c>
      <c r="C19" s="276"/>
      <c r="D19" s="275" t="s">
        <v>95</v>
      </c>
      <c r="E19" s="273"/>
      <c r="F19" s="27"/>
      <c r="G19" s="17"/>
      <c r="H19" s="21"/>
      <c r="I19" s="17"/>
      <c r="J19" s="306">
        <v>1</v>
      </c>
      <c r="K19" s="307"/>
      <c r="L19" s="261"/>
      <c r="M19" s="124"/>
    </row>
    <row r="20" spans="1:13" ht="18.75">
      <c r="A20" s="273" t="s">
        <v>499</v>
      </c>
      <c r="B20" s="274" t="s">
        <v>500</v>
      </c>
      <c r="C20" s="276"/>
      <c r="D20" s="275" t="s">
        <v>95</v>
      </c>
      <c r="E20" s="273"/>
      <c r="F20" s="27"/>
      <c r="G20" s="17"/>
      <c r="H20" s="21"/>
      <c r="I20" s="17"/>
      <c r="J20" s="306"/>
      <c r="K20" s="307"/>
      <c r="L20" s="261"/>
      <c r="M20" s="124"/>
    </row>
    <row r="21" spans="1:13" ht="33">
      <c r="A21" s="273" t="s">
        <v>499</v>
      </c>
      <c r="B21" s="274" t="s">
        <v>513</v>
      </c>
      <c r="C21" s="276"/>
      <c r="D21" s="275" t="s">
        <v>95</v>
      </c>
      <c r="E21" s="273"/>
      <c r="F21" s="27"/>
      <c r="G21" s="17"/>
      <c r="H21" s="21"/>
      <c r="I21" s="17"/>
      <c r="J21" s="306"/>
      <c r="K21" s="307"/>
      <c r="L21" s="261"/>
      <c r="M21" s="124"/>
    </row>
    <row r="22" spans="1:13" ht="33">
      <c r="A22" s="273" t="s">
        <v>499</v>
      </c>
      <c r="B22" s="274" t="s">
        <v>514</v>
      </c>
      <c r="C22" s="276"/>
      <c r="D22" s="275" t="s">
        <v>95</v>
      </c>
      <c r="E22" s="273"/>
      <c r="F22" s="27"/>
      <c r="G22" s="17"/>
      <c r="H22" s="21"/>
      <c r="I22" s="17"/>
      <c r="J22" s="306"/>
      <c r="K22" s="307"/>
      <c r="L22" s="261"/>
      <c r="M22" s="124"/>
    </row>
    <row r="23" spans="1:13" ht="18.75">
      <c r="A23" s="273" t="s">
        <v>499</v>
      </c>
      <c r="B23" s="274" t="s">
        <v>515</v>
      </c>
      <c r="C23" s="276"/>
      <c r="D23" s="275" t="s">
        <v>95</v>
      </c>
      <c r="E23" s="273"/>
      <c r="F23" s="27"/>
      <c r="G23" s="17"/>
      <c r="H23" s="21"/>
      <c r="I23" s="17"/>
      <c r="J23" s="306"/>
      <c r="K23" s="307"/>
      <c r="L23" s="261"/>
      <c r="M23" s="124"/>
    </row>
    <row r="24" spans="1:13" ht="33">
      <c r="A24" s="273" t="s">
        <v>499</v>
      </c>
      <c r="B24" s="274" t="s">
        <v>516</v>
      </c>
      <c r="C24" s="276"/>
      <c r="D24" s="275" t="s">
        <v>95</v>
      </c>
      <c r="E24" s="273"/>
      <c r="F24" s="27"/>
      <c r="G24" s="17"/>
      <c r="H24" s="21"/>
      <c r="I24" s="17"/>
      <c r="J24" s="306"/>
      <c r="K24" s="307"/>
      <c r="L24" s="261"/>
      <c r="M24" s="124"/>
    </row>
    <row r="25" spans="1:13" ht="18.75">
      <c r="A25" s="273" t="s">
        <v>499</v>
      </c>
      <c r="B25" s="274" t="s">
        <v>517</v>
      </c>
      <c r="C25" s="276"/>
      <c r="D25" s="275" t="s">
        <v>95</v>
      </c>
      <c r="E25" s="273"/>
      <c r="F25" s="27"/>
      <c r="G25" s="17"/>
      <c r="H25" s="21"/>
      <c r="I25" s="17"/>
      <c r="J25" s="306"/>
      <c r="K25" s="307"/>
      <c r="L25" s="261"/>
      <c r="M25" s="124"/>
    </row>
    <row r="26" spans="1:13" ht="18.75">
      <c r="A26" s="273" t="s">
        <v>507</v>
      </c>
      <c r="B26" s="274" t="s">
        <v>518</v>
      </c>
      <c r="C26" s="276"/>
      <c r="D26" s="275" t="s">
        <v>95</v>
      </c>
      <c r="E26" s="273" t="s">
        <v>122</v>
      </c>
      <c r="F26" s="27"/>
      <c r="G26" s="17"/>
      <c r="H26" s="21"/>
      <c r="I26" s="17"/>
      <c r="J26" s="306">
        <v>1</v>
      </c>
      <c r="K26" s="307"/>
      <c r="L26" s="261"/>
      <c r="M26" s="124"/>
    </row>
    <row r="27" spans="1:13" ht="18.75">
      <c r="A27" s="273" t="s">
        <v>509</v>
      </c>
      <c r="B27" s="274" t="s">
        <v>519</v>
      </c>
      <c r="C27" s="223"/>
      <c r="D27" s="275" t="s">
        <v>95</v>
      </c>
      <c r="E27" s="273" t="s">
        <v>122</v>
      </c>
      <c r="F27" s="27"/>
      <c r="G27" s="17"/>
      <c r="H27" s="21"/>
      <c r="I27" s="17"/>
      <c r="J27" s="306">
        <v>1</v>
      </c>
      <c r="K27" s="307"/>
      <c r="L27" s="261"/>
      <c r="M27" s="124"/>
    </row>
    <row r="28" spans="1:13" ht="18.75">
      <c r="A28" s="273" t="s">
        <v>520</v>
      </c>
      <c r="B28" s="274" t="s">
        <v>251</v>
      </c>
      <c r="C28" s="276"/>
      <c r="D28" s="275" t="s">
        <v>95</v>
      </c>
      <c r="E28" s="273" t="s">
        <v>122</v>
      </c>
      <c r="F28" s="27"/>
      <c r="G28" s="17"/>
      <c r="H28" s="21"/>
      <c r="I28" s="17"/>
      <c r="J28" s="306">
        <v>1</v>
      </c>
      <c r="K28" s="307"/>
      <c r="L28" s="261"/>
      <c r="M28" s="124"/>
    </row>
    <row r="29" spans="1:13" ht="18.75">
      <c r="A29" s="273" t="s">
        <v>521</v>
      </c>
      <c r="B29" s="274" t="s">
        <v>249</v>
      </c>
      <c r="C29" s="276"/>
      <c r="D29" s="275" t="s">
        <v>95</v>
      </c>
      <c r="E29" s="273" t="s">
        <v>122</v>
      </c>
      <c r="F29" s="27"/>
      <c r="G29" s="17"/>
      <c r="H29" s="21"/>
      <c r="I29" s="17"/>
      <c r="J29" s="306">
        <v>1</v>
      </c>
      <c r="K29" s="307"/>
      <c r="L29" s="261"/>
      <c r="M29" s="124"/>
    </row>
    <row r="30" spans="1:13" ht="33">
      <c r="A30" s="273" t="s">
        <v>522</v>
      </c>
      <c r="B30" s="274" t="s">
        <v>523</v>
      </c>
      <c r="C30" s="276"/>
      <c r="D30" s="275" t="s">
        <v>95</v>
      </c>
      <c r="E30" s="273" t="s">
        <v>511</v>
      </c>
      <c r="F30" s="27"/>
      <c r="G30" s="17"/>
      <c r="H30" s="21"/>
      <c r="I30" s="17"/>
      <c r="J30" s="306">
        <v>1</v>
      </c>
      <c r="K30" s="307"/>
      <c r="L30" s="261"/>
      <c r="M30" s="124"/>
    </row>
    <row r="31" spans="1:13" ht="33">
      <c r="A31" s="273">
        <v>1.3</v>
      </c>
      <c r="B31" s="274" t="s">
        <v>524</v>
      </c>
      <c r="C31" s="276"/>
      <c r="D31" s="275" t="s">
        <v>95</v>
      </c>
      <c r="E31" s="273"/>
      <c r="F31" s="27"/>
      <c r="G31" s="17"/>
      <c r="H31" s="21"/>
      <c r="I31" s="17"/>
      <c r="J31" s="306">
        <v>1</v>
      </c>
      <c r="K31" s="307"/>
      <c r="L31" s="261"/>
      <c r="M31" s="124"/>
    </row>
    <row r="32" spans="1:13" ht="18.75">
      <c r="A32" s="273" t="s">
        <v>499</v>
      </c>
      <c r="B32" s="274" t="s">
        <v>500</v>
      </c>
      <c r="C32" s="276"/>
      <c r="D32" s="275" t="s">
        <v>95</v>
      </c>
      <c r="E32" s="273"/>
      <c r="F32" s="27"/>
      <c r="G32" s="17"/>
      <c r="H32" s="21"/>
      <c r="I32" s="17"/>
      <c r="J32" s="306"/>
      <c r="K32" s="307"/>
      <c r="L32" s="261"/>
      <c r="M32" s="124"/>
    </row>
    <row r="33" spans="1:13" ht="33">
      <c r="A33" s="273" t="s">
        <v>499</v>
      </c>
      <c r="B33" s="274" t="s">
        <v>525</v>
      </c>
      <c r="C33" s="276"/>
      <c r="D33" s="275" t="s">
        <v>95</v>
      </c>
      <c r="E33" s="273"/>
      <c r="F33" s="27"/>
      <c r="G33" s="17"/>
      <c r="H33" s="21"/>
      <c r="I33" s="17"/>
      <c r="J33" s="306"/>
      <c r="K33" s="307"/>
      <c r="L33" s="261"/>
      <c r="M33" s="124"/>
    </row>
    <row r="34" spans="1:13" ht="33">
      <c r="A34" s="273" t="s">
        <v>499</v>
      </c>
      <c r="B34" s="274" t="s">
        <v>526</v>
      </c>
      <c r="C34" s="276"/>
      <c r="D34" s="275" t="s">
        <v>95</v>
      </c>
      <c r="E34" s="273"/>
      <c r="F34" s="27"/>
      <c r="G34" s="17"/>
      <c r="H34" s="21"/>
      <c r="I34" s="17"/>
      <c r="J34" s="306"/>
      <c r="K34" s="307"/>
      <c r="L34" s="261"/>
      <c r="M34" s="124"/>
    </row>
    <row r="35" spans="1:13" ht="33">
      <c r="A35" s="273" t="s">
        <v>499</v>
      </c>
      <c r="B35" s="274" t="s">
        <v>527</v>
      </c>
      <c r="C35" s="223"/>
      <c r="D35" s="275" t="s">
        <v>95</v>
      </c>
      <c r="E35" s="273"/>
      <c r="F35" s="27"/>
      <c r="G35" s="17"/>
      <c r="H35" s="21"/>
      <c r="I35" s="17"/>
      <c r="J35" s="306"/>
      <c r="K35" s="307"/>
      <c r="L35" s="261"/>
      <c r="M35" s="124"/>
    </row>
    <row r="36" spans="1:13" ht="33">
      <c r="A36" s="273" t="s">
        <v>499</v>
      </c>
      <c r="B36" s="274" t="s">
        <v>528</v>
      </c>
      <c r="C36" s="276"/>
      <c r="D36" s="275" t="s">
        <v>95</v>
      </c>
      <c r="E36" s="273"/>
      <c r="F36" s="27"/>
      <c r="G36" s="17"/>
      <c r="H36" s="21"/>
      <c r="I36" s="17"/>
      <c r="J36" s="306"/>
      <c r="K36" s="307"/>
      <c r="L36" s="261"/>
      <c r="M36" s="124"/>
    </row>
    <row r="37" spans="1:13" ht="33">
      <c r="A37" s="273" t="s">
        <v>499</v>
      </c>
      <c r="B37" s="274" t="s">
        <v>529</v>
      </c>
      <c r="C37" s="276"/>
      <c r="D37" s="275" t="s">
        <v>95</v>
      </c>
      <c r="E37" s="273"/>
      <c r="F37" s="27"/>
      <c r="G37" s="17"/>
      <c r="H37" s="21"/>
      <c r="I37" s="17"/>
      <c r="J37" s="306"/>
      <c r="K37" s="307"/>
      <c r="L37" s="261"/>
      <c r="M37" s="124"/>
    </row>
    <row r="38" spans="1:13" ht="18.75">
      <c r="A38" s="273" t="s">
        <v>499</v>
      </c>
      <c r="B38" s="274" t="s">
        <v>530</v>
      </c>
      <c r="C38" s="276"/>
      <c r="D38" s="275" t="s">
        <v>95</v>
      </c>
      <c r="E38" s="273"/>
      <c r="F38" s="27"/>
      <c r="G38" s="17"/>
      <c r="H38" s="21"/>
      <c r="I38" s="17"/>
      <c r="J38" s="306"/>
      <c r="K38" s="307"/>
      <c r="L38" s="261"/>
      <c r="M38" s="124"/>
    </row>
    <row r="39" spans="1:13" ht="18.75">
      <c r="A39" s="273" t="s">
        <v>499</v>
      </c>
      <c r="B39" s="274" t="s">
        <v>531</v>
      </c>
      <c r="C39" s="276"/>
      <c r="D39" s="275" t="s">
        <v>95</v>
      </c>
      <c r="E39" s="273"/>
      <c r="F39" s="27"/>
      <c r="G39" s="17"/>
      <c r="H39" s="21"/>
      <c r="I39" s="17"/>
      <c r="J39" s="306"/>
      <c r="K39" s="307"/>
      <c r="L39" s="261"/>
      <c r="M39" s="124"/>
    </row>
    <row r="40" spans="1:13" ht="18.75">
      <c r="A40" s="273" t="s">
        <v>499</v>
      </c>
      <c r="B40" s="274" t="s">
        <v>532</v>
      </c>
      <c r="C40" s="276"/>
      <c r="D40" s="275" t="s">
        <v>95</v>
      </c>
      <c r="E40" s="273"/>
      <c r="F40" s="27"/>
      <c r="G40" s="17"/>
      <c r="H40" s="21"/>
      <c r="I40" s="17"/>
      <c r="J40" s="306"/>
      <c r="K40" s="307"/>
      <c r="L40" s="261"/>
      <c r="M40" s="124"/>
    </row>
    <row r="41" spans="1:13" ht="33">
      <c r="A41" s="273" t="s">
        <v>507</v>
      </c>
      <c r="B41" s="274" t="s">
        <v>533</v>
      </c>
      <c r="C41" s="276"/>
      <c r="D41" s="275" t="s">
        <v>95</v>
      </c>
      <c r="E41" s="273" t="s">
        <v>122</v>
      </c>
      <c r="F41" s="27"/>
      <c r="G41" s="17"/>
      <c r="H41" s="21"/>
      <c r="I41" s="17"/>
      <c r="J41" s="306">
        <v>1</v>
      </c>
      <c r="K41" s="307"/>
      <c r="L41" s="261"/>
      <c r="M41" s="124"/>
    </row>
    <row r="42" spans="1:13" ht="18.75">
      <c r="A42" s="273" t="s">
        <v>509</v>
      </c>
      <c r="B42" s="274" t="s">
        <v>534</v>
      </c>
      <c r="C42" s="276"/>
      <c r="D42" s="275" t="s">
        <v>95</v>
      </c>
      <c r="E42" s="273" t="s">
        <v>122</v>
      </c>
      <c r="F42" s="26"/>
      <c r="G42" s="20"/>
      <c r="H42" s="30"/>
      <c r="I42" s="20"/>
      <c r="J42" s="306">
        <v>1</v>
      </c>
      <c r="K42" s="307"/>
      <c r="L42" s="261"/>
      <c r="M42" s="124"/>
    </row>
    <row r="43" spans="1:13" ht="18.75">
      <c r="A43" s="273" t="s">
        <v>520</v>
      </c>
      <c r="B43" s="274" t="s">
        <v>251</v>
      </c>
      <c r="C43" s="276"/>
      <c r="D43" s="275" t="s">
        <v>95</v>
      </c>
      <c r="E43" s="273" t="s">
        <v>122</v>
      </c>
      <c r="F43" s="26"/>
      <c r="G43" s="20"/>
      <c r="H43" s="30"/>
      <c r="I43" s="20"/>
      <c r="J43" s="306">
        <v>1</v>
      </c>
      <c r="K43" s="307"/>
      <c r="L43" s="261"/>
      <c r="M43" s="124"/>
    </row>
    <row r="44" spans="1:13" ht="18.75">
      <c r="A44" s="273" t="s">
        <v>521</v>
      </c>
      <c r="B44" s="274" t="s">
        <v>249</v>
      </c>
      <c r="C44" s="277"/>
      <c r="D44" s="275" t="s">
        <v>95</v>
      </c>
      <c r="E44" s="273" t="s">
        <v>122</v>
      </c>
      <c r="F44" s="26"/>
      <c r="G44" s="20"/>
      <c r="H44" s="30"/>
      <c r="I44" s="20"/>
      <c r="J44" s="306">
        <v>1</v>
      </c>
      <c r="K44" s="307"/>
      <c r="L44" s="308"/>
      <c r="M44" s="124"/>
    </row>
    <row r="45" spans="1:13" ht="18.75">
      <c r="A45" s="273" t="s">
        <v>522</v>
      </c>
      <c r="B45" s="274" t="s">
        <v>535</v>
      </c>
      <c r="C45" s="278"/>
      <c r="D45" s="275" t="s">
        <v>95</v>
      </c>
      <c r="E45" s="273" t="s">
        <v>511</v>
      </c>
      <c r="F45" s="27"/>
      <c r="G45" s="17"/>
      <c r="H45" s="21"/>
      <c r="I45" s="17"/>
      <c r="J45" s="306">
        <v>1</v>
      </c>
      <c r="K45" s="307"/>
      <c r="L45" s="309"/>
      <c r="M45" s="124"/>
    </row>
    <row r="46" spans="1:13" ht="33">
      <c r="A46" s="273" t="s">
        <v>536</v>
      </c>
      <c r="B46" s="274" t="s">
        <v>199</v>
      </c>
      <c r="C46" s="278"/>
      <c r="D46" s="275" t="s">
        <v>95</v>
      </c>
      <c r="E46" s="273" t="s">
        <v>511</v>
      </c>
      <c r="F46" s="26"/>
      <c r="G46" s="20"/>
      <c r="H46" s="30"/>
      <c r="I46" s="20"/>
      <c r="J46" s="306">
        <v>1</v>
      </c>
      <c r="K46" s="307"/>
      <c r="L46" s="309"/>
      <c r="M46" s="124"/>
    </row>
    <row r="47" spans="1:13" ht="18.75">
      <c r="A47" s="273">
        <v>1.4</v>
      </c>
      <c r="B47" s="274" t="s">
        <v>537</v>
      </c>
      <c r="C47" s="278"/>
      <c r="D47" s="275" t="s">
        <v>95</v>
      </c>
      <c r="E47" s="273"/>
      <c r="F47" s="26"/>
      <c r="G47" s="20"/>
      <c r="H47" s="30"/>
      <c r="I47" s="20"/>
      <c r="J47" s="306">
        <v>1</v>
      </c>
      <c r="K47" s="307"/>
      <c r="L47" s="309"/>
      <c r="M47" s="124"/>
    </row>
    <row r="48" spans="1:13" ht="18.75">
      <c r="A48" s="273" t="s">
        <v>538</v>
      </c>
      <c r="B48" s="274" t="s">
        <v>539</v>
      </c>
      <c r="C48" s="278"/>
      <c r="D48" s="275" t="s">
        <v>95</v>
      </c>
      <c r="E48" s="273"/>
      <c r="F48" s="26"/>
      <c r="G48" s="20"/>
      <c r="H48" s="30"/>
      <c r="I48" s="20"/>
      <c r="J48" s="306">
        <v>1</v>
      </c>
      <c r="K48" s="307"/>
      <c r="L48" s="309"/>
      <c r="M48" s="124"/>
    </row>
    <row r="49" spans="1:13" ht="18.75">
      <c r="A49" s="273" t="s">
        <v>507</v>
      </c>
      <c r="B49" s="274" t="s">
        <v>194</v>
      </c>
      <c r="C49" s="278"/>
      <c r="D49" s="275" t="s">
        <v>95</v>
      </c>
      <c r="E49" s="273" t="s">
        <v>122</v>
      </c>
      <c r="F49" s="26"/>
      <c r="G49" s="20"/>
      <c r="H49" s="30"/>
      <c r="I49" s="20"/>
      <c r="J49" s="306">
        <v>1</v>
      </c>
      <c r="K49" s="307"/>
      <c r="L49" s="309"/>
      <c r="M49" s="124"/>
    </row>
    <row r="50" spans="1:13" ht="18.75">
      <c r="A50" s="273" t="s">
        <v>509</v>
      </c>
      <c r="B50" s="274" t="s">
        <v>195</v>
      </c>
      <c r="C50" s="278"/>
      <c r="D50" s="275" t="s">
        <v>95</v>
      </c>
      <c r="E50" s="273" t="s">
        <v>122</v>
      </c>
      <c r="F50" s="26"/>
      <c r="G50" s="20"/>
      <c r="H50" s="30"/>
      <c r="I50" s="20"/>
      <c r="J50" s="306">
        <v>1</v>
      </c>
      <c r="K50" s="307"/>
      <c r="L50" s="309"/>
      <c r="M50" s="124"/>
    </row>
    <row r="51" spans="1:13" ht="18.75">
      <c r="A51" s="273" t="s">
        <v>520</v>
      </c>
      <c r="B51" s="274" t="s">
        <v>196</v>
      </c>
      <c r="C51" s="278"/>
      <c r="D51" s="275" t="s">
        <v>95</v>
      </c>
      <c r="E51" s="273" t="s">
        <v>122</v>
      </c>
      <c r="F51" s="26"/>
      <c r="G51" s="20"/>
      <c r="H51" s="30"/>
      <c r="I51" s="20"/>
      <c r="J51" s="306">
        <v>1</v>
      </c>
      <c r="K51" s="307"/>
      <c r="L51" s="309"/>
      <c r="M51" s="124"/>
    </row>
    <row r="52" spans="1:13" ht="33">
      <c r="A52" s="273" t="s">
        <v>521</v>
      </c>
      <c r="B52" s="274" t="s">
        <v>255</v>
      </c>
      <c r="C52" s="278"/>
      <c r="D52" s="275" t="s">
        <v>95</v>
      </c>
      <c r="E52" s="273" t="s">
        <v>122</v>
      </c>
      <c r="F52" s="26"/>
      <c r="G52" s="20"/>
      <c r="H52" s="30"/>
      <c r="I52" s="20"/>
      <c r="J52" s="306">
        <v>1</v>
      </c>
      <c r="K52" s="307"/>
      <c r="L52" s="309"/>
      <c r="M52" s="124"/>
    </row>
    <row r="53" spans="1:13" ht="33">
      <c r="A53" s="273" t="s">
        <v>522</v>
      </c>
      <c r="B53" s="274" t="s">
        <v>247</v>
      </c>
      <c r="C53" s="278"/>
      <c r="D53" s="275" t="s">
        <v>95</v>
      </c>
      <c r="E53" s="273" t="s">
        <v>122</v>
      </c>
      <c r="F53" s="26"/>
      <c r="G53" s="20"/>
      <c r="H53" s="30"/>
      <c r="I53" s="20"/>
      <c r="J53" s="306">
        <v>1</v>
      </c>
      <c r="K53" s="307"/>
      <c r="L53" s="309"/>
      <c r="M53" s="124"/>
    </row>
    <row r="54" spans="1:13" ht="18.75">
      <c r="A54" s="273" t="s">
        <v>536</v>
      </c>
      <c r="B54" s="274" t="s">
        <v>249</v>
      </c>
      <c r="C54" s="278"/>
      <c r="D54" s="275" t="s">
        <v>95</v>
      </c>
      <c r="E54" s="273" t="s">
        <v>122</v>
      </c>
      <c r="F54" s="26"/>
      <c r="G54" s="20"/>
      <c r="H54" s="30"/>
      <c r="I54" s="20"/>
      <c r="J54" s="306">
        <v>1</v>
      </c>
      <c r="K54" s="307"/>
      <c r="L54" s="309"/>
      <c r="M54" s="124"/>
    </row>
    <row r="55" spans="1:13" ht="18.75">
      <c r="A55" s="273" t="s">
        <v>540</v>
      </c>
      <c r="B55" s="274" t="s">
        <v>251</v>
      </c>
      <c r="C55" s="278"/>
      <c r="D55" s="275" t="s">
        <v>95</v>
      </c>
      <c r="E55" s="273" t="s">
        <v>122</v>
      </c>
      <c r="F55" s="26"/>
      <c r="G55" s="20"/>
      <c r="H55" s="30"/>
      <c r="I55" s="20"/>
      <c r="J55" s="306">
        <v>1</v>
      </c>
      <c r="K55" s="307"/>
      <c r="L55" s="309"/>
      <c r="M55" s="124"/>
    </row>
    <row r="56" spans="1:13" ht="18.75">
      <c r="A56" s="273" t="s">
        <v>541</v>
      </c>
      <c r="B56" s="274" t="s">
        <v>542</v>
      </c>
      <c r="C56" s="278"/>
      <c r="D56" s="275" t="s">
        <v>95</v>
      </c>
      <c r="E56" s="273" t="s">
        <v>122</v>
      </c>
      <c r="F56" s="26"/>
      <c r="G56" s="20"/>
      <c r="H56" s="30"/>
      <c r="I56" s="20"/>
      <c r="J56" s="306">
        <v>1</v>
      </c>
      <c r="K56" s="307"/>
      <c r="L56" s="309"/>
      <c r="M56" s="124"/>
    </row>
    <row r="57" spans="1:13" ht="18.75">
      <c r="A57" s="273" t="s">
        <v>543</v>
      </c>
      <c r="B57" s="274" t="s">
        <v>202</v>
      </c>
      <c r="C57" s="278"/>
      <c r="D57" s="275" t="s">
        <v>95</v>
      </c>
      <c r="E57" s="273" t="s">
        <v>122</v>
      </c>
      <c r="F57" s="26"/>
      <c r="G57" s="20"/>
      <c r="H57" s="30"/>
      <c r="I57" s="20"/>
      <c r="J57" s="306">
        <v>1</v>
      </c>
      <c r="K57" s="307"/>
      <c r="L57" s="309"/>
      <c r="M57" s="124"/>
    </row>
    <row r="58" spans="1:13" ht="18.75">
      <c r="A58" s="273" t="s">
        <v>544</v>
      </c>
      <c r="B58" s="274" t="s">
        <v>545</v>
      </c>
      <c r="C58" s="278"/>
      <c r="D58" s="275" t="s">
        <v>95</v>
      </c>
      <c r="E58" s="273" t="s">
        <v>122</v>
      </c>
      <c r="F58" s="27"/>
      <c r="G58" s="17"/>
      <c r="H58" s="21"/>
      <c r="I58" s="17"/>
      <c r="J58" s="306">
        <v>20</v>
      </c>
      <c r="K58" s="307"/>
      <c r="L58" s="309"/>
      <c r="M58" s="124"/>
    </row>
    <row r="59" spans="1:13" ht="18.75">
      <c r="A59" s="273" t="s">
        <v>546</v>
      </c>
      <c r="B59" s="274" t="s">
        <v>547</v>
      </c>
      <c r="C59" s="278"/>
      <c r="D59" s="275" t="s">
        <v>95</v>
      </c>
      <c r="E59" s="273" t="s">
        <v>122</v>
      </c>
      <c r="F59" s="26"/>
      <c r="G59" s="20"/>
      <c r="H59" s="30"/>
      <c r="I59" s="20"/>
      <c r="J59" s="306">
        <v>2</v>
      </c>
      <c r="K59" s="307"/>
      <c r="L59" s="309"/>
      <c r="M59" s="124"/>
    </row>
    <row r="60" spans="1:13" ht="18.75">
      <c r="A60" s="273" t="s">
        <v>548</v>
      </c>
      <c r="B60" s="274" t="s">
        <v>549</v>
      </c>
      <c r="C60" s="278"/>
      <c r="D60" s="275" t="s">
        <v>95</v>
      </c>
      <c r="E60" s="273" t="s">
        <v>122</v>
      </c>
      <c r="F60" s="26"/>
      <c r="G60" s="20"/>
      <c r="H60" s="30"/>
      <c r="I60" s="20"/>
      <c r="J60" s="306">
        <v>2</v>
      </c>
      <c r="K60" s="307"/>
      <c r="L60" s="309"/>
      <c r="M60" s="124"/>
    </row>
    <row r="61" spans="1:13" ht="18.75">
      <c r="A61" s="273" t="s">
        <v>550</v>
      </c>
      <c r="B61" s="274" t="s">
        <v>551</v>
      </c>
      <c r="C61" s="278"/>
      <c r="D61" s="275" t="s">
        <v>95</v>
      </c>
      <c r="E61" s="273" t="s">
        <v>79</v>
      </c>
      <c r="F61" s="26"/>
      <c r="G61" s="20"/>
      <c r="H61" s="30"/>
      <c r="I61" s="20"/>
      <c r="J61" s="306">
        <v>1</v>
      </c>
      <c r="K61" s="307"/>
      <c r="L61" s="309"/>
      <c r="M61" s="124"/>
    </row>
    <row r="62" spans="1:13" ht="18.75">
      <c r="A62" s="273" t="s">
        <v>552</v>
      </c>
      <c r="B62" s="274" t="s">
        <v>261</v>
      </c>
      <c r="C62" s="278"/>
      <c r="D62" s="275" t="s">
        <v>95</v>
      </c>
      <c r="E62" s="273" t="s">
        <v>79</v>
      </c>
      <c r="F62" s="26"/>
      <c r="G62" s="20"/>
      <c r="H62" s="30"/>
      <c r="I62" s="20"/>
      <c r="J62" s="306">
        <v>1</v>
      </c>
      <c r="K62" s="307"/>
      <c r="L62" s="309"/>
      <c r="M62" s="124"/>
    </row>
    <row r="63" spans="1:13" ht="33">
      <c r="A63" s="273" t="s">
        <v>553</v>
      </c>
      <c r="B63" s="274" t="s">
        <v>554</v>
      </c>
      <c r="C63" s="278"/>
      <c r="D63" s="275" t="s">
        <v>95</v>
      </c>
      <c r="E63" s="273" t="s">
        <v>122</v>
      </c>
      <c r="F63" s="26"/>
      <c r="G63" s="20"/>
      <c r="H63" s="30"/>
      <c r="I63" s="20"/>
      <c r="J63" s="306">
        <v>1</v>
      </c>
      <c r="K63" s="307"/>
      <c r="L63" s="309"/>
      <c r="M63" s="124"/>
    </row>
    <row r="64" spans="1:13" ht="18.75">
      <c r="A64" s="273" t="s">
        <v>555</v>
      </c>
      <c r="B64" s="274" t="s">
        <v>209</v>
      </c>
      <c r="C64" s="278"/>
      <c r="D64" s="275" t="s">
        <v>95</v>
      </c>
      <c r="E64" s="273" t="s">
        <v>79</v>
      </c>
      <c r="F64" s="27"/>
      <c r="G64" s="17"/>
      <c r="H64" s="21"/>
      <c r="I64" s="17"/>
      <c r="J64" s="306">
        <v>1</v>
      </c>
      <c r="K64" s="307"/>
      <c r="L64" s="309"/>
      <c r="M64" s="124"/>
    </row>
    <row r="65" spans="1:13" ht="148.5">
      <c r="A65" s="273" t="s">
        <v>499</v>
      </c>
      <c r="B65" s="274" t="s">
        <v>556</v>
      </c>
      <c r="C65" s="278"/>
      <c r="D65" s="275" t="s">
        <v>95</v>
      </c>
      <c r="E65" s="273"/>
      <c r="F65" s="26"/>
      <c r="G65" s="20"/>
      <c r="H65" s="30"/>
      <c r="I65" s="20"/>
      <c r="J65" s="306"/>
      <c r="K65" s="307"/>
      <c r="L65" s="309"/>
      <c r="M65" s="124"/>
    </row>
    <row r="66" spans="1:13" ht="18.75">
      <c r="A66" s="273">
        <v>2</v>
      </c>
      <c r="B66" s="274" t="s">
        <v>557</v>
      </c>
      <c r="C66" s="279"/>
      <c r="D66" s="275" t="s">
        <v>95</v>
      </c>
      <c r="E66" s="273" t="s">
        <v>79</v>
      </c>
      <c r="F66" s="26"/>
      <c r="G66" s="20"/>
      <c r="H66" s="30"/>
      <c r="I66" s="20"/>
      <c r="J66" s="306">
        <v>1</v>
      </c>
      <c r="K66" s="307">
        <v>1429157045.6647401</v>
      </c>
      <c r="L66" s="261">
        <f>K66*J66</f>
        <v>1429157045.6647401</v>
      </c>
      <c r="M66" s="124"/>
    </row>
    <row r="67" spans="1:13" ht="18.75">
      <c r="A67" s="273" t="s">
        <v>499</v>
      </c>
      <c r="B67" s="274" t="s">
        <v>558</v>
      </c>
      <c r="C67" s="278"/>
      <c r="D67" s="275" t="s">
        <v>95</v>
      </c>
      <c r="E67" s="273"/>
      <c r="F67" s="27"/>
      <c r="G67" s="17"/>
      <c r="H67" s="21"/>
      <c r="I67" s="17"/>
      <c r="J67" s="306"/>
      <c r="K67" s="307"/>
      <c r="L67" s="309"/>
      <c r="M67" s="124"/>
    </row>
    <row r="68" spans="1:13" ht="18.75">
      <c r="A68" s="273" t="s">
        <v>499</v>
      </c>
      <c r="B68" s="274" t="s">
        <v>559</v>
      </c>
      <c r="C68" s="278"/>
      <c r="D68" s="275" t="s">
        <v>95</v>
      </c>
      <c r="E68" s="273"/>
      <c r="F68" s="27"/>
      <c r="G68" s="17"/>
      <c r="H68" s="21"/>
      <c r="I68" s="17"/>
      <c r="J68" s="306"/>
      <c r="K68" s="307"/>
      <c r="L68" s="309"/>
      <c r="M68" s="124"/>
    </row>
    <row r="69" spans="1:13" ht="33">
      <c r="A69" s="273" t="s">
        <v>499</v>
      </c>
      <c r="B69" s="274" t="s">
        <v>560</v>
      </c>
      <c r="C69" s="278"/>
      <c r="D69" s="275" t="s">
        <v>95</v>
      </c>
      <c r="E69" s="273"/>
      <c r="F69" s="27"/>
      <c r="G69" s="17"/>
      <c r="H69" s="21"/>
      <c r="I69" s="17"/>
      <c r="J69" s="306"/>
      <c r="K69" s="307"/>
      <c r="L69" s="309"/>
      <c r="M69" s="124"/>
    </row>
    <row r="70" spans="1:13" ht="18.75">
      <c r="A70" s="273" t="s">
        <v>499</v>
      </c>
      <c r="B70" s="274" t="s">
        <v>561</v>
      </c>
      <c r="C70" s="278"/>
      <c r="D70" s="275" t="s">
        <v>95</v>
      </c>
      <c r="E70" s="273"/>
      <c r="F70" s="27"/>
      <c r="G70" s="17"/>
      <c r="H70" s="21"/>
      <c r="I70" s="17"/>
      <c r="J70" s="306"/>
      <c r="K70" s="307"/>
      <c r="L70" s="309"/>
      <c r="M70" s="124"/>
    </row>
    <row r="71" spans="1:13" ht="18.75">
      <c r="A71" s="273" t="s">
        <v>499</v>
      </c>
      <c r="B71" s="274" t="s">
        <v>562</v>
      </c>
      <c r="C71" s="278"/>
      <c r="D71" s="275" t="s">
        <v>95</v>
      </c>
      <c r="E71" s="273"/>
      <c r="F71" s="27"/>
      <c r="G71" s="17"/>
      <c r="H71" s="21"/>
      <c r="I71" s="17"/>
      <c r="J71" s="306"/>
      <c r="K71" s="307"/>
      <c r="L71" s="309"/>
      <c r="M71" s="124"/>
    </row>
    <row r="72" spans="1:13" ht="18.75">
      <c r="A72" s="273" t="s">
        <v>499</v>
      </c>
      <c r="B72" s="274" t="s">
        <v>563</v>
      </c>
      <c r="C72" s="278"/>
      <c r="D72" s="275" t="s">
        <v>95</v>
      </c>
      <c r="E72" s="273"/>
      <c r="F72" s="27"/>
      <c r="G72" s="17"/>
      <c r="H72" s="21"/>
      <c r="I72" s="17"/>
      <c r="J72" s="306"/>
      <c r="K72" s="307"/>
      <c r="L72" s="309"/>
      <c r="M72" s="124"/>
    </row>
    <row r="73" spans="1:13" ht="18.75">
      <c r="A73" s="273" t="s">
        <v>499</v>
      </c>
      <c r="B73" s="274" t="s">
        <v>192</v>
      </c>
      <c r="C73" s="278"/>
      <c r="D73" s="275" t="s">
        <v>95</v>
      </c>
      <c r="E73" s="273"/>
      <c r="F73" s="27"/>
      <c r="G73" s="17"/>
      <c r="H73" s="21"/>
      <c r="I73" s="17"/>
      <c r="J73" s="306"/>
      <c r="K73" s="307"/>
      <c r="L73" s="309"/>
      <c r="M73" s="124"/>
    </row>
    <row r="74" spans="1:13" ht="18.75">
      <c r="A74" s="273">
        <v>2.1</v>
      </c>
      <c r="B74" s="274" t="s">
        <v>557</v>
      </c>
      <c r="C74" s="278"/>
      <c r="D74" s="275" t="s">
        <v>95</v>
      </c>
      <c r="E74" s="273" t="s">
        <v>122</v>
      </c>
      <c r="F74" s="35"/>
      <c r="G74" s="33"/>
      <c r="H74" s="21"/>
      <c r="I74" s="33"/>
      <c r="J74" s="306">
        <v>1</v>
      </c>
      <c r="K74" s="307"/>
      <c r="L74" s="309"/>
      <c r="M74" s="124"/>
    </row>
    <row r="75" spans="1:13" ht="33">
      <c r="A75" s="273" t="s">
        <v>507</v>
      </c>
      <c r="B75" s="274" t="s">
        <v>564</v>
      </c>
      <c r="C75" s="278"/>
      <c r="D75" s="275" t="s">
        <v>95</v>
      </c>
      <c r="E75" s="273" t="s">
        <v>122</v>
      </c>
      <c r="F75" s="273"/>
      <c r="G75" s="273"/>
      <c r="H75" s="273"/>
      <c r="I75" s="273"/>
      <c r="J75" s="306">
        <v>1</v>
      </c>
      <c r="K75" s="307"/>
      <c r="L75" s="309"/>
      <c r="M75" s="120"/>
    </row>
    <row r="76" spans="1:13" ht="33">
      <c r="A76" s="273" t="s">
        <v>509</v>
      </c>
      <c r="B76" s="274" t="s">
        <v>508</v>
      </c>
      <c r="C76" s="278"/>
      <c r="D76" s="275" t="s">
        <v>95</v>
      </c>
      <c r="E76" s="273" t="s">
        <v>122</v>
      </c>
      <c r="F76" s="37"/>
      <c r="G76" s="37"/>
      <c r="H76" s="39"/>
      <c r="I76" s="37"/>
      <c r="J76" s="306">
        <v>1</v>
      </c>
      <c r="K76" s="307"/>
      <c r="L76" s="309"/>
      <c r="M76" s="124"/>
    </row>
    <row r="77" spans="1:13" ht="16.5">
      <c r="A77" s="273" t="s">
        <v>520</v>
      </c>
      <c r="B77" s="274" t="s">
        <v>565</v>
      </c>
      <c r="C77" s="278"/>
      <c r="D77" s="275" t="s">
        <v>95</v>
      </c>
      <c r="E77" s="273" t="s">
        <v>122</v>
      </c>
      <c r="F77" s="37"/>
      <c r="G77" s="37"/>
      <c r="H77" s="39"/>
      <c r="I77" s="37"/>
      <c r="J77" s="306">
        <v>1</v>
      </c>
      <c r="K77" s="307"/>
      <c r="L77" s="309"/>
      <c r="M77" s="124"/>
    </row>
    <row r="78" spans="1:13" ht="33">
      <c r="A78" s="273" t="s">
        <v>521</v>
      </c>
      <c r="B78" s="274" t="s">
        <v>566</v>
      </c>
      <c r="C78" s="279"/>
      <c r="D78" s="275" t="s">
        <v>95</v>
      </c>
      <c r="E78" s="273" t="s">
        <v>122</v>
      </c>
      <c r="F78" s="43"/>
      <c r="G78" s="43"/>
      <c r="H78" s="44"/>
      <c r="I78" s="43"/>
      <c r="J78" s="306">
        <v>1</v>
      </c>
      <c r="K78" s="307"/>
      <c r="L78" s="310"/>
      <c r="M78" s="124"/>
    </row>
    <row r="79" spans="1:13" ht="33">
      <c r="A79" s="273" t="s">
        <v>522</v>
      </c>
      <c r="B79" s="274" t="s">
        <v>247</v>
      </c>
      <c r="C79" s="278"/>
      <c r="D79" s="275" t="s">
        <v>95</v>
      </c>
      <c r="E79" s="273" t="s">
        <v>122</v>
      </c>
      <c r="F79" s="43"/>
      <c r="G79" s="43"/>
      <c r="H79" s="44"/>
      <c r="I79" s="43"/>
      <c r="J79" s="306">
        <v>1</v>
      </c>
      <c r="K79" s="307"/>
      <c r="L79" s="309"/>
      <c r="M79" s="124"/>
    </row>
    <row r="80" spans="1:13" ht="16.5">
      <c r="A80" s="273" t="s">
        <v>536</v>
      </c>
      <c r="B80" s="274" t="s">
        <v>249</v>
      </c>
      <c r="C80" s="278"/>
      <c r="D80" s="275" t="s">
        <v>95</v>
      </c>
      <c r="E80" s="273" t="s">
        <v>122</v>
      </c>
      <c r="F80" s="43"/>
      <c r="G80" s="43"/>
      <c r="H80" s="44"/>
      <c r="I80" s="43"/>
      <c r="J80" s="306">
        <v>1</v>
      </c>
      <c r="K80" s="307"/>
      <c r="L80" s="309"/>
      <c r="M80" s="124"/>
    </row>
    <row r="81" spans="1:13" ht="16.5">
      <c r="A81" s="273" t="s">
        <v>540</v>
      </c>
      <c r="B81" s="274" t="s">
        <v>251</v>
      </c>
      <c r="C81" s="278"/>
      <c r="D81" s="275" t="s">
        <v>95</v>
      </c>
      <c r="E81" s="273"/>
      <c r="F81" s="43"/>
      <c r="G81" s="43"/>
      <c r="H81" s="44"/>
      <c r="I81" s="43"/>
      <c r="J81" s="306">
        <v>1</v>
      </c>
      <c r="K81" s="307"/>
      <c r="L81" s="309"/>
      <c r="M81" s="124"/>
    </row>
    <row r="82" spans="1:13" ht="16.5">
      <c r="A82" s="273" t="s">
        <v>541</v>
      </c>
      <c r="B82" s="274" t="s">
        <v>542</v>
      </c>
      <c r="C82" s="278"/>
      <c r="D82" s="275" t="s">
        <v>95</v>
      </c>
      <c r="E82" s="273"/>
      <c r="F82" s="43"/>
      <c r="G82" s="43"/>
      <c r="H82" s="44"/>
      <c r="I82" s="43"/>
      <c r="J82" s="306">
        <v>1</v>
      </c>
      <c r="K82" s="307"/>
      <c r="L82" s="309"/>
      <c r="M82" s="124"/>
    </row>
    <row r="83" spans="1:13" ht="16.5">
      <c r="A83" s="273" t="s">
        <v>543</v>
      </c>
      <c r="B83" s="274" t="s">
        <v>253</v>
      </c>
      <c r="C83" s="278"/>
      <c r="D83" s="275" t="s">
        <v>95</v>
      </c>
      <c r="E83" s="273"/>
      <c r="F83" s="43"/>
      <c r="G83" s="43"/>
      <c r="H83" s="44"/>
      <c r="I83" s="43"/>
      <c r="J83" s="306">
        <v>1</v>
      </c>
      <c r="K83" s="307"/>
      <c r="L83" s="309"/>
      <c r="M83" s="124"/>
    </row>
    <row r="84" spans="1:13" ht="33">
      <c r="A84" s="273" t="s">
        <v>544</v>
      </c>
      <c r="B84" s="274" t="s">
        <v>255</v>
      </c>
      <c r="C84" s="278"/>
      <c r="D84" s="275" t="s">
        <v>95</v>
      </c>
      <c r="E84" s="273"/>
      <c r="F84" s="43"/>
      <c r="G84" s="43"/>
      <c r="H84" s="44"/>
      <c r="I84" s="43"/>
      <c r="J84" s="306">
        <v>1</v>
      </c>
      <c r="K84" s="307"/>
      <c r="L84" s="309"/>
      <c r="M84" s="124"/>
    </row>
    <row r="85" spans="1:13" ht="16.5">
      <c r="A85" s="273" t="s">
        <v>546</v>
      </c>
      <c r="B85" s="274" t="s">
        <v>567</v>
      </c>
      <c r="C85" s="278"/>
      <c r="D85" s="275" t="s">
        <v>95</v>
      </c>
      <c r="E85" s="273"/>
      <c r="F85" s="43"/>
      <c r="G85" s="43"/>
      <c r="H85" s="44"/>
      <c r="I85" s="43"/>
      <c r="J85" s="306">
        <v>1</v>
      </c>
      <c r="K85" s="307"/>
      <c r="L85" s="309"/>
      <c r="M85" s="124"/>
    </row>
    <row r="86" spans="1:13" ht="16.5">
      <c r="A86" s="273" t="s">
        <v>548</v>
      </c>
      <c r="B86" s="274" t="s">
        <v>545</v>
      </c>
      <c r="C86" s="278"/>
      <c r="D86" s="275" t="s">
        <v>95</v>
      </c>
      <c r="E86" s="273"/>
      <c r="F86" s="43"/>
      <c r="G86" s="43"/>
      <c r="H86" s="44"/>
      <c r="I86" s="43"/>
      <c r="J86" s="306">
        <v>20</v>
      </c>
      <c r="K86" s="307"/>
      <c r="L86" s="309"/>
      <c r="M86" s="124"/>
    </row>
    <row r="87" spans="1:13" ht="16.5">
      <c r="A87" s="273" t="s">
        <v>550</v>
      </c>
      <c r="B87" s="274" t="s">
        <v>547</v>
      </c>
      <c r="C87" s="278"/>
      <c r="D87" s="275" t="s">
        <v>95</v>
      </c>
      <c r="E87" s="273"/>
      <c r="F87" s="43"/>
      <c r="G87" s="43"/>
      <c r="H87" s="44"/>
      <c r="I87" s="43"/>
      <c r="J87" s="306">
        <v>2</v>
      </c>
      <c r="K87" s="307"/>
      <c r="L87" s="309"/>
      <c r="M87" s="124"/>
    </row>
    <row r="88" spans="1:13" ht="16.5">
      <c r="A88" s="273" t="s">
        <v>552</v>
      </c>
      <c r="B88" s="274" t="s">
        <v>549</v>
      </c>
      <c r="C88" s="278"/>
      <c r="D88" s="275" t="s">
        <v>95</v>
      </c>
      <c r="E88" s="273"/>
      <c r="F88" s="43"/>
      <c r="G88" s="43"/>
      <c r="H88" s="44"/>
      <c r="I88" s="43"/>
      <c r="J88" s="306">
        <v>2</v>
      </c>
      <c r="K88" s="307"/>
      <c r="L88" s="309"/>
      <c r="M88" s="124"/>
    </row>
    <row r="89" spans="1:13" ht="16.5">
      <c r="A89" s="273" t="s">
        <v>568</v>
      </c>
      <c r="B89" s="274" t="s">
        <v>551</v>
      </c>
      <c r="C89" s="278"/>
      <c r="D89" s="275" t="s">
        <v>95</v>
      </c>
      <c r="E89" s="273"/>
      <c r="F89" s="43"/>
      <c r="G89" s="43"/>
      <c r="H89" s="44"/>
      <c r="I89" s="43"/>
      <c r="J89" s="306">
        <v>1</v>
      </c>
      <c r="K89" s="307"/>
      <c r="L89" s="309"/>
      <c r="M89" s="124"/>
    </row>
    <row r="90" spans="1:13" ht="16.5">
      <c r="A90" s="273" t="s">
        <v>569</v>
      </c>
      <c r="B90" s="274" t="s">
        <v>261</v>
      </c>
      <c r="C90" s="278"/>
      <c r="D90" s="275" t="s">
        <v>95</v>
      </c>
      <c r="E90" s="273" t="s">
        <v>122</v>
      </c>
      <c r="F90" s="48"/>
      <c r="G90" s="48"/>
      <c r="H90" s="49"/>
      <c r="I90" s="48"/>
      <c r="J90" s="306">
        <v>1</v>
      </c>
      <c r="K90" s="307"/>
      <c r="L90" s="309"/>
      <c r="M90" s="124"/>
    </row>
    <row r="91" spans="1:13" ht="16.5">
      <c r="A91" s="273">
        <v>2.2000000000000002</v>
      </c>
      <c r="B91" s="274" t="s">
        <v>570</v>
      </c>
      <c r="C91" s="278"/>
      <c r="D91" s="275" t="s">
        <v>95</v>
      </c>
      <c r="E91" s="273" t="s">
        <v>122</v>
      </c>
      <c r="F91" s="48"/>
      <c r="G91" s="48"/>
      <c r="H91" s="49"/>
      <c r="I91" s="48"/>
      <c r="J91" s="306">
        <v>1</v>
      </c>
      <c r="K91" s="307"/>
      <c r="L91" s="309"/>
      <c r="M91" s="124"/>
    </row>
    <row r="92" spans="1:13" ht="16.5">
      <c r="A92" s="273">
        <v>2.2999999999999998</v>
      </c>
      <c r="B92" s="274" t="s">
        <v>209</v>
      </c>
      <c r="C92" s="278"/>
      <c r="D92" s="275" t="s">
        <v>95</v>
      </c>
      <c r="E92" s="273" t="s">
        <v>79</v>
      </c>
      <c r="F92" s="51"/>
      <c r="G92" s="53"/>
      <c r="H92" s="54"/>
      <c r="I92" s="53"/>
      <c r="J92" s="306">
        <v>1</v>
      </c>
      <c r="K92" s="307"/>
      <c r="L92" s="309"/>
      <c r="M92" s="124"/>
    </row>
    <row r="93" spans="1:13" ht="148.5">
      <c r="A93" s="273" t="s">
        <v>499</v>
      </c>
      <c r="B93" s="274" t="s">
        <v>556</v>
      </c>
      <c r="C93" s="278"/>
      <c r="D93" s="275" t="s">
        <v>95</v>
      </c>
      <c r="E93" s="273"/>
      <c r="F93" s="41"/>
      <c r="G93" s="43"/>
      <c r="H93" s="44"/>
      <c r="I93" s="43"/>
      <c r="J93" s="306"/>
      <c r="K93" s="307"/>
      <c r="L93" s="309"/>
      <c r="M93" s="124"/>
    </row>
    <row r="94" spans="1:13" ht="16.5">
      <c r="A94" s="273">
        <v>3</v>
      </c>
      <c r="B94" s="274" t="s">
        <v>571</v>
      </c>
      <c r="C94" s="278"/>
      <c r="D94" s="275" t="s">
        <v>95</v>
      </c>
      <c r="E94" s="273" t="s">
        <v>79</v>
      </c>
      <c r="F94" s="41"/>
      <c r="G94" s="43"/>
      <c r="H94" s="44"/>
      <c r="I94" s="43"/>
      <c r="J94" s="306">
        <v>1</v>
      </c>
      <c r="K94" s="307">
        <v>1345350056.54687</v>
      </c>
      <c r="L94" s="261">
        <f>K94*J94</f>
        <v>1345350056.54687</v>
      </c>
      <c r="M94" s="124"/>
    </row>
    <row r="95" spans="1:13" ht="16.5">
      <c r="A95" s="273" t="s">
        <v>499</v>
      </c>
      <c r="B95" s="274" t="s">
        <v>558</v>
      </c>
      <c r="C95" s="278"/>
      <c r="D95" s="275" t="s">
        <v>95</v>
      </c>
      <c r="E95" s="273"/>
      <c r="F95" s="41"/>
      <c r="G95" s="43"/>
      <c r="H95" s="44"/>
      <c r="I95" s="43"/>
      <c r="J95" s="306"/>
      <c r="K95" s="307"/>
      <c r="L95" s="309"/>
      <c r="M95" s="124"/>
    </row>
    <row r="96" spans="1:13" ht="16.5">
      <c r="A96" s="273" t="s">
        <v>499</v>
      </c>
      <c r="B96" s="274" t="s">
        <v>572</v>
      </c>
      <c r="C96" s="278"/>
      <c r="D96" s="275" t="s">
        <v>95</v>
      </c>
      <c r="E96" s="273"/>
      <c r="F96" s="41"/>
      <c r="G96" s="43"/>
      <c r="H96" s="44"/>
      <c r="I96" s="43"/>
      <c r="J96" s="306"/>
      <c r="K96" s="307"/>
      <c r="L96" s="309"/>
      <c r="M96" s="124"/>
    </row>
    <row r="97" spans="1:13" ht="16.5">
      <c r="A97" s="273" t="s">
        <v>499</v>
      </c>
      <c r="B97" s="274" t="s">
        <v>573</v>
      </c>
      <c r="C97" s="278"/>
      <c r="D97" s="275" t="s">
        <v>95</v>
      </c>
      <c r="E97" s="273"/>
      <c r="F97" s="41"/>
      <c r="G97" s="43"/>
      <c r="H97" s="44"/>
      <c r="I97" s="43"/>
      <c r="J97" s="306"/>
      <c r="K97" s="307"/>
      <c r="L97" s="309"/>
      <c r="M97" s="124"/>
    </row>
    <row r="98" spans="1:13" ht="49.5">
      <c r="A98" s="273" t="s">
        <v>499</v>
      </c>
      <c r="B98" s="274" t="s">
        <v>574</v>
      </c>
      <c r="C98" s="278"/>
      <c r="D98" s="275" t="s">
        <v>95</v>
      </c>
      <c r="E98" s="273"/>
      <c r="F98" s="41"/>
      <c r="G98" s="43"/>
      <c r="H98" s="44"/>
      <c r="I98" s="43"/>
      <c r="J98" s="306"/>
      <c r="K98" s="307"/>
      <c r="L98" s="309"/>
      <c r="M98" s="124"/>
    </row>
    <row r="99" spans="1:13" ht="16.5">
      <c r="A99" s="273" t="s">
        <v>499</v>
      </c>
      <c r="B99" s="274" t="s">
        <v>575</v>
      </c>
      <c r="C99" s="278"/>
      <c r="D99" s="275" t="s">
        <v>95</v>
      </c>
      <c r="E99" s="273"/>
      <c r="F99" s="41"/>
      <c r="G99" s="43"/>
      <c r="H99" s="44"/>
      <c r="I99" s="43"/>
      <c r="J99" s="306"/>
      <c r="K99" s="307"/>
      <c r="L99" s="309"/>
      <c r="M99" s="124"/>
    </row>
    <row r="100" spans="1:13" ht="16.5">
      <c r="A100" s="273" t="s">
        <v>499</v>
      </c>
      <c r="B100" s="274" t="s">
        <v>576</v>
      </c>
      <c r="C100" s="278"/>
      <c r="D100" s="275" t="s">
        <v>95</v>
      </c>
      <c r="E100" s="273"/>
      <c r="F100" s="41"/>
      <c r="G100" s="43"/>
      <c r="H100" s="44"/>
      <c r="I100" s="43"/>
      <c r="J100" s="306"/>
      <c r="K100" s="307"/>
      <c r="L100" s="309"/>
      <c r="M100" s="124"/>
    </row>
    <row r="101" spans="1:13" ht="16.5">
      <c r="A101" s="273" t="s">
        <v>499</v>
      </c>
      <c r="B101" s="274" t="s">
        <v>577</v>
      </c>
      <c r="C101" s="278"/>
      <c r="D101" s="275" t="s">
        <v>95</v>
      </c>
      <c r="E101" s="273"/>
      <c r="F101" s="41"/>
      <c r="G101" s="43"/>
      <c r="H101" s="44"/>
      <c r="I101" s="43"/>
      <c r="J101" s="306"/>
      <c r="K101" s="307"/>
      <c r="L101" s="309"/>
      <c r="M101" s="124"/>
    </row>
    <row r="102" spans="1:13" ht="33">
      <c r="A102" s="273" t="s">
        <v>499</v>
      </c>
      <c r="B102" s="274" t="s">
        <v>578</v>
      </c>
      <c r="C102" s="279"/>
      <c r="D102" s="275" t="s">
        <v>95</v>
      </c>
      <c r="E102" s="273"/>
      <c r="F102" s="41"/>
      <c r="G102" s="43"/>
      <c r="H102" s="44"/>
      <c r="I102" s="43"/>
      <c r="J102" s="306"/>
      <c r="K102" s="307"/>
      <c r="L102" s="310"/>
      <c r="M102" s="124"/>
    </row>
    <row r="103" spans="1:13" ht="16.5">
      <c r="A103" s="273" t="s">
        <v>499</v>
      </c>
      <c r="B103" s="274" t="s">
        <v>579</v>
      </c>
      <c r="C103" s="278"/>
      <c r="D103" s="275" t="s">
        <v>95</v>
      </c>
      <c r="E103" s="273"/>
      <c r="F103" s="41"/>
      <c r="G103" s="43"/>
      <c r="H103" s="44"/>
      <c r="I103" s="43"/>
      <c r="J103" s="306"/>
      <c r="K103" s="307"/>
      <c r="L103" s="309"/>
      <c r="M103" s="124"/>
    </row>
    <row r="104" spans="1:13" ht="16.5">
      <c r="A104" s="273" t="s">
        <v>499</v>
      </c>
      <c r="B104" s="274" t="s">
        <v>580</v>
      </c>
      <c r="C104" s="278"/>
      <c r="D104" s="275" t="s">
        <v>95</v>
      </c>
      <c r="E104" s="273"/>
      <c r="F104" s="41"/>
      <c r="G104" s="43"/>
      <c r="H104" s="44"/>
      <c r="I104" s="43"/>
      <c r="J104" s="306"/>
      <c r="K104" s="307"/>
      <c r="L104" s="309"/>
      <c r="M104" s="124"/>
    </row>
    <row r="105" spans="1:13" ht="16.5">
      <c r="A105" s="273" t="s">
        <v>499</v>
      </c>
      <c r="B105" s="274" t="s">
        <v>581</v>
      </c>
      <c r="C105" s="278"/>
      <c r="D105" s="275" t="s">
        <v>95</v>
      </c>
      <c r="E105" s="273"/>
      <c r="F105" s="41"/>
      <c r="G105" s="43"/>
      <c r="H105" s="44"/>
      <c r="I105" s="43"/>
      <c r="J105" s="306"/>
      <c r="K105" s="307"/>
      <c r="L105" s="309"/>
      <c r="M105" s="124"/>
    </row>
    <row r="106" spans="1:13" ht="16.5">
      <c r="A106" s="273" t="s">
        <v>499</v>
      </c>
      <c r="B106" s="274" t="s">
        <v>582</v>
      </c>
      <c r="C106" s="278"/>
      <c r="D106" s="275" t="s">
        <v>95</v>
      </c>
      <c r="E106" s="273"/>
      <c r="F106" s="41"/>
      <c r="G106" s="43"/>
      <c r="H106" s="44"/>
      <c r="I106" s="43"/>
      <c r="J106" s="306"/>
      <c r="K106" s="307"/>
      <c r="L106" s="309"/>
      <c r="M106" s="124"/>
    </row>
    <row r="107" spans="1:13" ht="16.5">
      <c r="A107" s="273" t="s">
        <v>499</v>
      </c>
      <c r="B107" s="274" t="s">
        <v>192</v>
      </c>
      <c r="C107" s="278"/>
      <c r="D107" s="275" t="s">
        <v>95</v>
      </c>
      <c r="E107" s="273"/>
      <c r="F107" s="41"/>
      <c r="G107" s="43"/>
      <c r="H107" s="44"/>
      <c r="I107" s="43"/>
      <c r="J107" s="306"/>
      <c r="K107" s="307"/>
      <c r="L107" s="309"/>
      <c r="M107" s="124"/>
    </row>
    <row r="108" spans="1:13" ht="16.5">
      <c r="A108" s="273">
        <v>3.1</v>
      </c>
      <c r="B108" s="274" t="s">
        <v>571</v>
      </c>
      <c r="C108" s="278"/>
      <c r="D108" s="275" t="s">
        <v>95</v>
      </c>
      <c r="E108" s="273"/>
      <c r="F108" s="41"/>
      <c r="G108" s="43"/>
      <c r="H108" s="44"/>
      <c r="I108" s="43"/>
      <c r="J108" s="306">
        <v>1</v>
      </c>
      <c r="K108" s="307"/>
      <c r="L108" s="309"/>
      <c r="M108" s="124"/>
    </row>
    <row r="109" spans="1:13" ht="16.5">
      <c r="A109" s="273" t="s">
        <v>507</v>
      </c>
      <c r="B109" s="274" t="s">
        <v>583</v>
      </c>
      <c r="C109" s="278"/>
      <c r="D109" s="275" t="s">
        <v>95</v>
      </c>
      <c r="E109" s="273"/>
      <c r="F109" s="41"/>
      <c r="G109" s="43"/>
      <c r="H109" s="44"/>
      <c r="I109" s="43"/>
      <c r="J109" s="306">
        <v>1</v>
      </c>
      <c r="K109" s="307"/>
      <c r="L109" s="309"/>
      <c r="M109" s="124"/>
    </row>
    <row r="110" spans="1:13" ht="16.5">
      <c r="A110" s="273" t="s">
        <v>509</v>
      </c>
      <c r="B110" s="274" t="s">
        <v>584</v>
      </c>
      <c r="C110" s="278"/>
      <c r="D110" s="275" t="s">
        <v>95</v>
      </c>
      <c r="E110" s="273"/>
      <c r="F110" s="41"/>
      <c r="G110" s="43"/>
      <c r="H110" s="44"/>
      <c r="I110" s="43"/>
      <c r="J110" s="306">
        <v>1</v>
      </c>
      <c r="K110" s="307"/>
      <c r="L110" s="309"/>
      <c r="M110" s="124"/>
    </row>
    <row r="111" spans="1:13" ht="33">
      <c r="A111" s="273" t="s">
        <v>520</v>
      </c>
      <c r="B111" s="274" t="s">
        <v>508</v>
      </c>
      <c r="C111" s="278"/>
      <c r="D111" s="275" t="s">
        <v>95</v>
      </c>
      <c r="E111" s="273"/>
      <c r="F111" s="41"/>
      <c r="G111" s="43"/>
      <c r="H111" s="44"/>
      <c r="I111" s="43"/>
      <c r="J111" s="306">
        <v>1</v>
      </c>
      <c r="K111" s="307"/>
      <c r="L111" s="309"/>
      <c r="M111" s="124"/>
    </row>
    <row r="112" spans="1:13" ht="16.5">
      <c r="A112" s="273" t="s">
        <v>521</v>
      </c>
      <c r="B112" s="274" t="s">
        <v>585</v>
      </c>
      <c r="C112" s="278"/>
      <c r="D112" s="275" t="s">
        <v>95</v>
      </c>
      <c r="E112" s="273"/>
      <c r="F112" s="41"/>
      <c r="G112" s="43"/>
      <c r="H112" s="44"/>
      <c r="I112" s="43"/>
      <c r="J112" s="306">
        <v>1</v>
      </c>
      <c r="K112" s="307"/>
      <c r="L112" s="309"/>
      <c r="M112" s="124"/>
    </row>
    <row r="113" spans="1:13" ht="33">
      <c r="A113" s="273" t="s">
        <v>522</v>
      </c>
      <c r="B113" s="274" t="s">
        <v>586</v>
      </c>
      <c r="C113" s="278"/>
      <c r="D113" s="275" t="s">
        <v>95</v>
      </c>
      <c r="E113" s="273"/>
      <c r="F113" s="41"/>
      <c r="G113" s="43"/>
      <c r="H113" s="44"/>
      <c r="I113" s="43"/>
      <c r="J113" s="306">
        <v>1</v>
      </c>
      <c r="K113" s="307"/>
      <c r="L113" s="309"/>
      <c r="M113" s="124"/>
    </row>
    <row r="114" spans="1:13" ht="33">
      <c r="A114" s="273" t="s">
        <v>536</v>
      </c>
      <c r="B114" s="274" t="s">
        <v>566</v>
      </c>
      <c r="C114" s="278"/>
      <c r="D114" s="275" t="s">
        <v>95</v>
      </c>
      <c r="E114" s="273"/>
      <c r="F114" s="41"/>
      <c r="G114" s="43"/>
      <c r="H114" s="44"/>
      <c r="I114" s="43"/>
      <c r="J114" s="306">
        <v>1</v>
      </c>
      <c r="K114" s="307"/>
      <c r="L114" s="309"/>
      <c r="M114" s="124"/>
    </row>
    <row r="115" spans="1:13" ht="16.5">
      <c r="A115" s="273" t="s">
        <v>540</v>
      </c>
      <c r="B115" s="274" t="s">
        <v>587</v>
      </c>
      <c r="C115" s="278"/>
      <c r="D115" s="275" t="s">
        <v>95</v>
      </c>
      <c r="E115" s="273"/>
      <c r="F115" s="41"/>
      <c r="G115" s="43"/>
      <c r="H115" s="44"/>
      <c r="I115" s="43"/>
      <c r="J115" s="306">
        <v>1</v>
      </c>
      <c r="K115" s="307"/>
      <c r="L115" s="309"/>
      <c r="M115" s="124"/>
    </row>
    <row r="116" spans="1:13" ht="16.5">
      <c r="A116" s="273" t="s">
        <v>541</v>
      </c>
      <c r="B116" s="274" t="s">
        <v>588</v>
      </c>
      <c r="C116" s="223"/>
      <c r="D116" s="275" t="s">
        <v>95</v>
      </c>
      <c r="E116" s="273"/>
      <c r="F116" s="41"/>
      <c r="G116" s="43"/>
      <c r="H116" s="44"/>
      <c r="I116" s="43"/>
      <c r="J116" s="306">
        <v>1</v>
      </c>
      <c r="K116" s="307"/>
      <c r="L116" s="311"/>
      <c r="M116" s="124"/>
    </row>
    <row r="117" spans="1:13" ht="33">
      <c r="A117" s="273" t="s">
        <v>543</v>
      </c>
      <c r="B117" s="274" t="s">
        <v>247</v>
      </c>
      <c r="C117" s="276"/>
      <c r="D117" s="275" t="s">
        <v>95</v>
      </c>
      <c r="E117" s="273"/>
      <c r="F117" s="41"/>
      <c r="G117" s="43"/>
      <c r="H117" s="44"/>
      <c r="I117" s="43"/>
      <c r="J117" s="306">
        <v>1</v>
      </c>
      <c r="K117" s="307"/>
      <c r="L117" s="261"/>
      <c r="M117" s="124"/>
    </row>
    <row r="118" spans="1:13" ht="16.5">
      <c r="A118" s="273" t="s">
        <v>544</v>
      </c>
      <c r="B118" s="274" t="s">
        <v>249</v>
      </c>
      <c r="C118" s="223"/>
      <c r="D118" s="275" t="s">
        <v>95</v>
      </c>
      <c r="E118" s="273"/>
      <c r="F118" s="41"/>
      <c r="G118" s="43"/>
      <c r="H118" s="44"/>
      <c r="I118" s="43"/>
      <c r="J118" s="306">
        <v>1</v>
      </c>
      <c r="K118" s="307"/>
      <c r="L118" s="261"/>
      <c r="M118" s="124"/>
    </row>
    <row r="119" spans="1:13" ht="16.5">
      <c r="A119" s="273" t="s">
        <v>546</v>
      </c>
      <c r="B119" s="274" t="s">
        <v>251</v>
      </c>
      <c r="C119" s="276"/>
      <c r="D119" s="275" t="s">
        <v>95</v>
      </c>
      <c r="E119" s="273"/>
      <c r="F119" s="41"/>
      <c r="G119" s="43"/>
      <c r="H119" s="44"/>
      <c r="I119" s="43"/>
      <c r="J119" s="306">
        <v>1</v>
      </c>
      <c r="K119" s="307"/>
      <c r="L119" s="261"/>
      <c r="M119" s="124"/>
    </row>
    <row r="120" spans="1:13" ht="16.5">
      <c r="A120" s="273" t="s">
        <v>548</v>
      </c>
      <c r="B120" s="274" t="s">
        <v>542</v>
      </c>
      <c r="C120" s="276"/>
      <c r="D120" s="275" t="s">
        <v>95</v>
      </c>
      <c r="E120" s="273"/>
      <c r="F120" s="41"/>
      <c r="G120" s="43"/>
      <c r="H120" s="44"/>
      <c r="I120" s="43"/>
      <c r="J120" s="306">
        <v>1</v>
      </c>
      <c r="K120" s="307"/>
      <c r="L120" s="261"/>
      <c r="M120" s="124"/>
    </row>
    <row r="121" spans="1:13" ht="16.5">
      <c r="A121" s="273" t="s">
        <v>550</v>
      </c>
      <c r="B121" s="274" t="s">
        <v>253</v>
      </c>
      <c r="C121" s="276"/>
      <c r="D121" s="275" t="s">
        <v>95</v>
      </c>
      <c r="E121" s="273"/>
      <c r="F121" s="41"/>
      <c r="G121" s="43"/>
      <c r="H121" s="44"/>
      <c r="I121" s="43"/>
      <c r="J121" s="306">
        <v>1</v>
      </c>
      <c r="K121" s="307"/>
      <c r="L121" s="261"/>
      <c r="M121" s="124"/>
    </row>
    <row r="122" spans="1:13" ht="33">
      <c r="A122" s="273" t="s">
        <v>552</v>
      </c>
      <c r="B122" s="274" t="s">
        <v>255</v>
      </c>
      <c r="C122" s="276"/>
      <c r="D122" s="275" t="s">
        <v>95</v>
      </c>
      <c r="E122" s="273"/>
      <c r="F122" s="41"/>
      <c r="G122" s="43"/>
      <c r="H122" s="44"/>
      <c r="I122" s="43"/>
      <c r="J122" s="306">
        <v>1</v>
      </c>
      <c r="K122" s="307"/>
      <c r="L122" s="261"/>
      <c r="M122" s="124"/>
    </row>
    <row r="123" spans="1:13" ht="16.5">
      <c r="A123" s="273" t="s">
        <v>568</v>
      </c>
      <c r="B123" s="274" t="s">
        <v>567</v>
      </c>
      <c r="C123" s="276"/>
      <c r="D123" s="275" t="s">
        <v>95</v>
      </c>
      <c r="E123" s="273"/>
      <c r="F123" s="41"/>
      <c r="G123" s="43"/>
      <c r="H123" s="44"/>
      <c r="I123" s="43"/>
      <c r="J123" s="306">
        <v>1</v>
      </c>
      <c r="K123" s="307"/>
      <c r="L123" s="261"/>
      <c r="M123" s="124"/>
    </row>
    <row r="124" spans="1:13" ht="16.5">
      <c r="A124" s="273" t="s">
        <v>569</v>
      </c>
      <c r="B124" s="274" t="s">
        <v>545</v>
      </c>
      <c r="C124" s="276"/>
      <c r="D124" s="275" t="s">
        <v>95</v>
      </c>
      <c r="E124" s="273"/>
      <c r="F124" s="41"/>
      <c r="G124" s="43"/>
      <c r="H124" s="44"/>
      <c r="I124" s="43"/>
      <c r="J124" s="306">
        <v>20</v>
      </c>
      <c r="K124" s="307"/>
      <c r="L124" s="261"/>
      <c r="M124" s="124"/>
    </row>
    <row r="125" spans="1:13" ht="16.5">
      <c r="A125" s="273" t="s">
        <v>589</v>
      </c>
      <c r="B125" s="274" t="s">
        <v>547</v>
      </c>
      <c r="C125" s="276"/>
      <c r="D125" s="275" t="s">
        <v>95</v>
      </c>
      <c r="E125" s="273"/>
      <c r="F125" s="41"/>
      <c r="G125" s="43"/>
      <c r="H125" s="44"/>
      <c r="I125" s="43"/>
      <c r="J125" s="306">
        <v>2</v>
      </c>
      <c r="K125" s="307"/>
      <c r="L125" s="261"/>
      <c r="M125" s="124"/>
    </row>
    <row r="126" spans="1:13" ht="16.5">
      <c r="A126" s="273" t="s">
        <v>590</v>
      </c>
      <c r="B126" s="274" t="s">
        <v>549</v>
      </c>
      <c r="C126" s="276"/>
      <c r="D126" s="275" t="s">
        <v>95</v>
      </c>
      <c r="E126" s="273"/>
      <c r="F126" s="41"/>
      <c r="G126" s="43"/>
      <c r="H126" s="44"/>
      <c r="I126" s="43"/>
      <c r="J126" s="306">
        <v>2</v>
      </c>
      <c r="K126" s="307"/>
      <c r="L126" s="261"/>
      <c r="M126" s="124"/>
    </row>
    <row r="127" spans="1:13" ht="16.5">
      <c r="A127" s="273" t="s">
        <v>591</v>
      </c>
      <c r="B127" s="274" t="s">
        <v>551</v>
      </c>
      <c r="C127" s="276"/>
      <c r="D127" s="275" t="s">
        <v>95</v>
      </c>
      <c r="E127" s="273"/>
      <c r="F127" s="41"/>
      <c r="G127" s="43"/>
      <c r="H127" s="44"/>
      <c r="I127" s="43"/>
      <c r="J127" s="306">
        <v>1</v>
      </c>
      <c r="K127" s="307"/>
      <c r="L127" s="261"/>
      <c r="M127" s="124"/>
    </row>
    <row r="128" spans="1:13" ht="16.5">
      <c r="A128" s="273" t="s">
        <v>592</v>
      </c>
      <c r="B128" s="274" t="s">
        <v>261</v>
      </c>
      <c r="C128" s="276"/>
      <c r="D128" s="275" t="s">
        <v>95</v>
      </c>
      <c r="E128" s="273"/>
      <c r="F128" s="41"/>
      <c r="G128" s="43"/>
      <c r="H128" s="44"/>
      <c r="I128" s="43"/>
      <c r="J128" s="306">
        <v>1</v>
      </c>
      <c r="K128" s="307"/>
      <c r="L128" s="261"/>
      <c r="M128" s="124"/>
    </row>
    <row r="129" spans="1:13" ht="16.5">
      <c r="A129" s="273">
        <v>3.2</v>
      </c>
      <c r="B129" s="274" t="s">
        <v>570</v>
      </c>
      <c r="C129" s="276"/>
      <c r="D129" s="275" t="s">
        <v>95</v>
      </c>
      <c r="E129" s="273"/>
      <c r="F129" s="41"/>
      <c r="G129" s="43"/>
      <c r="H129" s="44"/>
      <c r="I129" s="43"/>
      <c r="J129" s="306">
        <v>1</v>
      </c>
      <c r="K129" s="307"/>
      <c r="L129" s="261"/>
      <c r="M129" s="124"/>
    </row>
    <row r="130" spans="1:13" ht="16.5">
      <c r="A130" s="273">
        <v>3.3</v>
      </c>
      <c r="B130" s="274" t="s">
        <v>209</v>
      </c>
      <c r="C130" s="276"/>
      <c r="D130" s="275" t="s">
        <v>95</v>
      </c>
      <c r="E130" s="273"/>
      <c r="F130" s="41"/>
      <c r="G130" s="43"/>
      <c r="H130" s="44"/>
      <c r="I130" s="43"/>
      <c r="J130" s="306">
        <v>1</v>
      </c>
      <c r="K130" s="307"/>
      <c r="L130" s="261"/>
      <c r="M130" s="124"/>
    </row>
    <row r="131" spans="1:13" ht="148.5">
      <c r="A131" s="273" t="s">
        <v>499</v>
      </c>
      <c r="B131" s="274" t="s">
        <v>556</v>
      </c>
      <c r="C131" s="276"/>
      <c r="D131" s="275" t="s">
        <v>95</v>
      </c>
      <c r="E131" s="273"/>
      <c r="F131" s="41"/>
      <c r="G131" s="43"/>
      <c r="H131" s="44"/>
      <c r="I131" s="43"/>
      <c r="J131" s="306"/>
      <c r="K131" s="307"/>
      <c r="L131" s="261"/>
      <c r="M131" s="124"/>
    </row>
    <row r="132" spans="1:13" ht="33">
      <c r="A132" s="273">
        <v>4</v>
      </c>
      <c r="B132" s="274" t="s">
        <v>593</v>
      </c>
      <c r="C132" s="276"/>
      <c r="D132" s="275" t="s">
        <v>95</v>
      </c>
      <c r="E132" s="273" t="s">
        <v>79</v>
      </c>
      <c r="F132" s="41"/>
      <c r="G132" s="43"/>
      <c r="H132" s="44"/>
      <c r="I132" s="43"/>
      <c r="J132" s="306">
        <v>1</v>
      </c>
      <c r="K132" s="307">
        <v>1909771473.98844</v>
      </c>
      <c r="L132" s="261">
        <f>K132*J132</f>
        <v>1909771473.98844</v>
      </c>
      <c r="M132" s="124"/>
    </row>
    <row r="133" spans="1:13" ht="16.5">
      <c r="A133" s="273" t="s">
        <v>499</v>
      </c>
      <c r="B133" s="274" t="s">
        <v>500</v>
      </c>
      <c r="C133" s="276"/>
      <c r="D133" s="275" t="s">
        <v>95</v>
      </c>
      <c r="E133" s="273"/>
      <c r="F133" s="41"/>
      <c r="G133" s="43"/>
      <c r="H133" s="44"/>
      <c r="I133" s="43"/>
      <c r="J133" s="306"/>
      <c r="K133" s="307"/>
      <c r="L133" s="261"/>
      <c r="M133" s="124"/>
    </row>
    <row r="134" spans="1:13" ht="33">
      <c r="A134" s="273" t="s">
        <v>499</v>
      </c>
      <c r="B134" s="274" t="s">
        <v>594</v>
      </c>
      <c r="C134" s="276"/>
      <c r="D134" s="275" t="s">
        <v>95</v>
      </c>
      <c r="E134" s="273"/>
      <c r="F134" s="41"/>
      <c r="G134" s="43"/>
      <c r="H134" s="44"/>
      <c r="I134" s="43"/>
      <c r="J134" s="306"/>
      <c r="K134" s="307"/>
      <c r="L134" s="261"/>
      <c r="M134" s="124"/>
    </row>
    <row r="135" spans="1:13" ht="16.5">
      <c r="A135" s="273" t="s">
        <v>499</v>
      </c>
      <c r="B135" s="274" t="s">
        <v>595</v>
      </c>
      <c r="C135" s="276"/>
      <c r="D135" s="275" t="s">
        <v>95</v>
      </c>
      <c r="E135" s="273"/>
      <c r="F135" s="41"/>
      <c r="G135" s="43"/>
      <c r="H135" s="44"/>
      <c r="I135" s="43"/>
      <c r="J135" s="306"/>
      <c r="K135" s="307"/>
      <c r="L135" s="261"/>
      <c r="M135" s="124"/>
    </row>
    <row r="136" spans="1:13" ht="49.5">
      <c r="A136" s="273" t="s">
        <v>499</v>
      </c>
      <c r="B136" s="274" t="s">
        <v>596</v>
      </c>
      <c r="C136" s="276"/>
      <c r="D136" s="275" t="s">
        <v>95</v>
      </c>
      <c r="E136" s="273"/>
      <c r="F136" s="41"/>
      <c r="G136" s="43"/>
      <c r="H136" s="44"/>
      <c r="I136" s="43"/>
      <c r="J136" s="306"/>
      <c r="K136" s="307"/>
      <c r="L136" s="261"/>
      <c r="M136" s="124"/>
    </row>
    <row r="137" spans="1:13" ht="16.5">
      <c r="A137" s="273" t="s">
        <v>499</v>
      </c>
      <c r="B137" s="274" t="s">
        <v>597</v>
      </c>
      <c r="C137" s="276"/>
      <c r="D137" s="275" t="s">
        <v>95</v>
      </c>
      <c r="E137" s="273"/>
      <c r="F137" s="59"/>
      <c r="G137" s="60"/>
      <c r="H137" s="61"/>
      <c r="I137" s="60"/>
      <c r="J137" s="306"/>
      <c r="K137" s="307"/>
      <c r="L137" s="261"/>
      <c r="M137" s="164"/>
    </row>
    <row r="138" spans="1:13" ht="33">
      <c r="A138" s="273" t="s">
        <v>499</v>
      </c>
      <c r="B138" s="274" t="s">
        <v>598</v>
      </c>
      <c r="C138" s="276"/>
      <c r="D138" s="275" t="s">
        <v>95</v>
      </c>
      <c r="E138" s="273"/>
      <c r="F138" s="66"/>
      <c r="G138" s="67"/>
      <c r="H138" s="68"/>
      <c r="I138" s="67"/>
      <c r="J138" s="306"/>
      <c r="K138" s="307"/>
      <c r="L138" s="261"/>
      <c r="M138" s="168"/>
    </row>
    <row r="139" spans="1:13" ht="16.5">
      <c r="A139" s="273" t="s">
        <v>499</v>
      </c>
      <c r="B139" s="274" t="s">
        <v>192</v>
      </c>
      <c r="C139" s="276"/>
      <c r="D139" s="275" t="s">
        <v>95</v>
      </c>
      <c r="E139" s="273"/>
      <c r="F139" s="66"/>
      <c r="G139" s="67"/>
      <c r="H139" s="68"/>
      <c r="I139" s="67"/>
      <c r="J139" s="306"/>
      <c r="K139" s="307"/>
      <c r="L139" s="261"/>
      <c r="M139" s="168"/>
    </row>
    <row r="140" spans="1:13" ht="33">
      <c r="A140" s="273">
        <v>4.0999999999999996</v>
      </c>
      <c r="B140" s="274" t="s">
        <v>593</v>
      </c>
      <c r="C140" s="276"/>
      <c r="D140" s="275" t="s">
        <v>95</v>
      </c>
      <c r="E140" s="273"/>
      <c r="F140" s="66"/>
      <c r="G140" s="67"/>
      <c r="H140" s="68"/>
      <c r="I140" s="67"/>
      <c r="J140" s="306">
        <v>1</v>
      </c>
      <c r="K140" s="307"/>
      <c r="L140" s="261"/>
      <c r="M140" s="168"/>
    </row>
    <row r="141" spans="1:13" ht="16.5">
      <c r="A141" s="273" t="s">
        <v>507</v>
      </c>
      <c r="B141" s="274" t="s">
        <v>599</v>
      </c>
      <c r="C141" s="276"/>
      <c r="D141" s="275" t="s">
        <v>95</v>
      </c>
      <c r="E141" s="273"/>
      <c r="F141" s="66"/>
      <c r="G141" s="67"/>
      <c r="H141" s="68"/>
      <c r="I141" s="67"/>
      <c r="J141" s="306">
        <v>1</v>
      </c>
      <c r="K141" s="307"/>
      <c r="L141" s="261"/>
      <c r="M141" s="168"/>
    </row>
    <row r="142" spans="1:13" ht="16.5">
      <c r="A142" s="273" t="s">
        <v>509</v>
      </c>
      <c r="B142" s="274" t="s">
        <v>600</v>
      </c>
      <c r="C142" s="276"/>
      <c r="D142" s="275" t="s">
        <v>95</v>
      </c>
      <c r="E142" s="273"/>
      <c r="F142" s="66"/>
      <c r="G142" s="67"/>
      <c r="H142" s="68"/>
      <c r="I142" s="67"/>
      <c r="J142" s="306">
        <v>1</v>
      </c>
      <c r="K142" s="307"/>
      <c r="L142" s="261"/>
      <c r="M142" s="168"/>
    </row>
    <row r="143" spans="1:13" ht="16.5">
      <c r="A143" s="273" t="s">
        <v>520</v>
      </c>
      <c r="B143" s="274" t="s">
        <v>601</v>
      </c>
      <c r="C143" s="276"/>
      <c r="D143" s="275" t="s">
        <v>95</v>
      </c>
      <c r="E143" s="273"/>
      <c r="F143" s="66"/>
      <c r="G143" s="67"/>
      <c r="H143" s="68"/>
      <c r="I143" s="67"/>
      <c r="J143" s="306">
        <v>1</v>
      </c>
      <c r="K143" s="307"/>
      <c r="L143" s="261"/>
      <c r="M143" s="168"/>
    </row>
    <row r="144" spans="1:13" ht="16.5">
      <c r="A144" s="273" t="s">
        <v>521</v>
      </c>
      <c r="B144" s="274" t="s">
        <v>602</v>
      </c>
      <c r="C144" s="276"/>
      <c r="D144" s="275" t="s">
        <v>95</v>
      </c>
      <c r="E144" s="273"/>
      <c r="F144" s="66"/>
      <c r="G144" s="67"/>
      <c r="H144" s="68"/>
      <c r="I144" s="67"/>
      <c r="J144" s="306">
        <v>1</v>
      </c>
      <c r="K144" s="307"/>
      <c r="L144" s="261"/>
      <c r="M144" s="168"/>
    </row>
    <row r="145" spans="1:13" ht="16.5">
      <c r="A145" s="273" t="s">
        <v>522</v>
      </c>
      <c r="B145" s="274" t="s">
        <v>603</v>
      </c>
      <c r="C145" s="276"/>
      <c r="D145" s="275" t="s">
        <v>95</v>
      </c>
      <c r="E145" s="273"/>
      <c r="F145" s="66"/>
      <c r="G145" s="67"/>
      <c r="H145" s="68"/>
      <c r="I145" s="67"/>
      <c r="J145" s="306">
        <v>1</v>
      </c>
      <c r="K145" s="307"/>
      <c r="L145" s="261"/>
      <c r="M145" s="168"/>
    </row>
    <row r="146" spans="1:13" ht="33">
      <c r="A146" s="273" t="s">
        <v>536</v>
      </c>
      <c r="B146" s="274" t="s">
        <v>247</v>
      </c>
      <c r="C146" s="276"/>
      <c r="D146" s="275" t="s">
        <v>95</v>
      </c>
      <c r="E146" s="273"/>
      <c r="F146" s="66"/>
      <c r="G146" s="67"/>
      <c r="H146" s="68"/>
      <c r="I146" s="67"/>
      <c r="J146" s="306">
        <v>1</v>
      </c>
      <c r="K146" s="307"/>
      <c r="L146" s="261"/>
      <c r="M146" s="168"/>
    </row>
    <row r="147" spans="1:13" ht="16.5">
      <c r="A147" s="273" t="s">
        <v>540</v>
      </c>
      <c r="B147" s="274" t="s">
        <v>249</v>
      </c>
      <c r="C147" s="276"/>
      <c r="D147" s="275" t="s">
        <v>95</v>
      </c>
      <c r="E147" s="273"/>
      <c r="F147" s="66"/>
      <c r="G147" s="67"/>
      <c r="H147" s="68"/>
      <c r="I147" s="67"/>
      <c r="J147" s="306">
        <v>1</v>
      </c>
      <c r="K147" s="307"/>
      <c r="L147" s="261"/>
      <c r="M147" s="168"/>
    </row>
    <row r="148" spans="1:13" ht="16.5">
      <c r="A148" s="273" t="s">
        <v>541</v>
      </c>
      <c r="B148" s="274" t="s">
        <v>251</v>
      </c>
      <c r="C148" s="276"/>
      <c r="D148" s="275" t="s">
        <v>95</v>
      </c>
      <c r="E148" s="273"/>
      <c r="F148" s="66"/>
      <c r="G148" s="67"/>
      <c r="H148" s="68"/>
      <c r="I148" s="67"/>
      <c r="J148" s="306">
        <v>1</v>
      </c>
      <c r="K148" s="307"/>
      <c r="L148" s="261"/>
      <c r="M148" s="168"/>
    </row>
    <row r="149" spans="1:13" ht="16.5">
      <c r="A149" s="273" t="s">
        <v>543</v>
      </c>
      <c r="B149" s="274" t="s">
        <v>542</v>
      </c>
      <c r="C149" s="276"/>
      <c r="D149" s="275" t="s">
        <v>95</v>
      </c>
      <c r="E149" s="273"/>
      <c r="F149" s="66"/>
      <c r="G149" s="67"/>
      <c r="H149" s="68"/>
      <c r="I149" s="67"/>
      <c r="J149" s="306">
        <v>1</v>
      </c>
      <c r="K149" s="307"/>
      <c r="L149" s="261"/>
      <c r="M149" s="168"/>
    </row>
    <row r="150" spans="1:13" ht="16.5">
      <c r="A150" s="273" t="s">
        <v>544</v>
      </c>
      <c r="B150" s="274" t="s">
        <v>253</v>
      </c>
      <c r="C150" s="276"/>
      <c r="D150" s="275" t="s">
        <v>95</v>
      </c>
      <c r="E150" s="273"/>
      <c r="F150" s="66"/>
      <c r="G150" s="67"/>
      <c r="H150" s="68"/>
      <c r="I150" s="67"/>
      <c r="J150" s="306">
        <v>1</v>
      </c>
      <c r="K150" s="307"/>
      <c r="L150" s="261"/>
      <c r="M150" s="168"/>
    </row>
    <row r="151" spans="1:13" ht="33">
      <c r="A151" s="273" t="s">
        <v>546</v>
      </c>
      <c r="B151" s="274" t="s">
        <v>255</v>
      </c>
      <c r="C151" s="276"/>
      <c r="D151" s="275" t="s">
        <v>95</v>
      </c>
      <c r="E151" s="273"/>
      <c r="F151" s="66"/>
      <c r="G151" s="67"/>
      <c r="H151" s="68"/>
      <c r="I151" s="67"/>
      <c r="J151" s="306">
        <v>1</v>
      </c>
      <c r="K151" s="307"/>
      <c r="L151" s="261"/>
      <c r="M151" s="168"/>
    </row>
    <row r="152" spans="1:13" ht="16.5">
      <c r="A152" s="273" t="s">
        <v>548</v>
      </c>
      <c r="B152" s="274" t="s">
        <v>567</v>
      </c>
      <c r="C152" s="276"/>
      <c r="D152" s="275" t="s">
        <v>95</v>
      </c>
      <c r="E152" s="273"/>
      <c r="F152" s="66"/>
      <c r="G152" s="67"/>
      <c r="H152" s="68"/>
      <c r="I152" s="67"/>
      <c r="J152" s="306">
        <v>1</v>
      </c>
      <c r="K152" s="307"/>
      <c r="L152" s="261"/>
      <c r="M152" s="168"/>
    </row>
    <row r="153" spans="1:13" ht="16.5">
      <c r="A153" s="273" t="s">
        <v>550</v>
      </c>
      <c r="B153" s="274" t="s">
        <v>545</v>
      </c>
      <c r="C153" s="276"/>
      <c r="D153" s="275" t="s">
        <v>95</v>
      </c>
      <c r="E153" s="273"/>
      <c r="F153" s="66"/>
      <c r="G153" s="67"/>
      <c r="H153" s="68"/>
      <c r="I153" s="67"/>
      <c r="J153" s="306">
        <v>20</v>
      </c>
      <c r="K153" s="307"/>
      <c r="L153" s="261"/>
      <c r="M153" s="168"/>
    </row>
    <row r="154" spans="1:13" ht="16.5">
      <c r="A154" s="273" t="s">
        <v>552</v>
      </c>
      <c r="B154" s="274" t="s">
        <v>547</v>
      </c>
      <c r="C154" s="223"/>
      <c r="D154" s="275" t="s">
        <v>95</v>
      </c>
      <c r="E154" s="273"/>
      <c r="F154" s="66"/>
      <c r="G154" s="67"/>
      <c r="H154" s="68"/>
      <c r="I154" s="67"/>
      <c r="J154" s="306">
        <v>2</v>
      </c>
      <c r="K154" s="307"/>
      <c r="L154" s="261"/>
      <c r="M154" s="168"/>
    </row>
    <row r="155" spans="1:13" ht="16.5">
      <c r="A155" s="273" t="s">
        <v>568</v>
      </c>
      <c r="B155" s="274" t="s">
        <v>549</v>
      </c>
      <c r="C155" s="276"/>
      <c r="D155" s="275" t="s">
        <v>95</v>
      </c>
      <c r="E155" s="273"/>
      <c r="F155" s="66"/>
      <c r="G155" s="67"/>
      <c r="H155" s="68"/>
      <c r="I155" s="67"/>
      <c r="J155" s="306">
        <v>2</v>
      </c>
      <c r="K155" s="307"/>
      <c r="L155" s="261"/>
      <c r="M155" s="168"/>
    </row>
    <row r="156" spans="1:13" ht="16.5">
      <c r="A156" s="273" t="s">
        <v>569</v>
      </c>
      <c r="B156" s="274" t="s">
        <v>551</v>
      </c>
      <c r="C156" s="276"/>
      <c r="D156" s="275" t="s">
        <v>95</v>
      </c>
      <c r="E156" s="273"/>
      <c r="F156" s="66"/>
      <c r="G156" s="67"/>
      <c r="H156" s="68"/>
      <c r="I156" s="67"/>
      <c r="J156" s="306">
        <v>1</v>
      </c>
      <c r="K156" s="307"/>
      <c r="L156" s="261"/>
      <c r="M156" s="168"/>
    </row>
    <row r="157" spans="1:13" ht="16.5">
      <c r="A157" s="273" t="s">
        <v>589</v>
      </c>
      <c r="B157" s="274" t="s">
        <v>261</v>
      </c>
      <c r="C157" s="276"/>
      <c r="D157" s="275" t="s">
        <v>95</v>
      </c>
      <c r="E157" s="273"/>
      <c r="F157" s="66"/>
      <c r="G157" s="67"/>
      <c r="H157" s="68"/>
      <c r="I157" s="67"/>
      <c r="J157" s="306">
        <v>1</v>
      </c>
      <c r="K157" s="307"/>
      <c r="L157" s="261"/>
      <c r="M157" s="168"/>
    </row>
    <row r="158" spans="1:13" ht="16.5">
      <c r="A158" s="273">
        <v>4.2</v>
      </c>
      <c r="B158" s="274" t="s">
        <v>570</v>
      </c>
      <c r="C158" s="276"/>
      <c r="D158" s="275" t="s">
        <v>95</v>
      </c>
      <c r="E158" s="273" t="s">
        <v>419</v>
      </c>
      <c r="F158" s="66"/>
      <c r="G158" s="67"/>
      <c r="H158" s="68"/>
      <c r="I158" s="67"/>
      <c r="J158" s="306">
        <v>1</v>
      </c>
      <c r="K158" s="307"/>
      <c r="L158" s="261"/>
      <c r="M158" s="168"/>
    </row>
    <row r="159" spans="1:13" ht="16.5">
      <c r="A159" s="273">
        <v>4.3</v>
      </c>
      <c r="B159" s="274" t="s">
        <v>209</v>
      </c>
      <c r="C159" s="276"/>
      <c r="D159" s="275" t="s">
        <v>95</v>
      </c>
      <c r="E159" s="273" t="s">
        <v>122</v>
      </c>
      <c r="F159" s="66"/>
      <c r="G159" s="67"/>
      <c r="H159" s="68"/>
      <c r="I159" s="67"/>
      <c r="J159" s="306">
        <v>1</v>
      </c>
      <c r="K159" s="307"/>
      <c r="L159" s="261"/>
      <c r="M159" s="168"/>
    </row>
    <row r="160" spans="1:13" ht="16.5">
      <c r="A160" s="273">
        <v>5</v>
      </c>
      <c r="B160" s="274" t="s">
        <v>604</v>
      </c>
      <c r="C160" s="276"/>
      <c r="D160" s="275" t="s">
        <v>95</v>
      </c>
      <c r="E160" s="273" t="s">
        <v>79</v>
      </c>
      <c r="F160" s="66"/>
      <c r="G160" s="67"/>
      <c r="H160" s="68"/>
      <c r="I160" s="67"/>
      <c r="J160" s="306">
        <v>1</v>
      </c>
      <c r="K160" s="307">
        <v>36000000</v>
      </c>
      <c r="L160" s="261">
        <f>K160*J160</f>
        <v>36000000</v>
      </c>
      <c r="M160" s="168"/>
    </row>
    <row r="161" spans="1:13" ht="30.75" customHeight="1">
      <c r="A161" s="344" t="s">
        <v>495</v>
      </c>
      <c r="B161" s="345"/>
      <c r="C161" s="345"/>
      <c r="D161" s="345"/>
      <c r="E161" s="345"/>
      <c r="F161" s="345"/>
      <c r="G161" s="345"/>
      <c r="H161" s="345"/>
      <c r="I161" s="345"/>
      <c r="J161" s="268"/>
      <c r="K161" s="190"/>
      <c r="L161" s="180">
        <f>SUM(L7:L160)</f>
        <v>7008161560.9123421</v>
      </c>
      <c r="M161" s="168"/>
    </row>
    <row r="162" spans="1:13" s="281" customFormat="1" ht="27" customHeight="1">
      <c r="A162" s="280" t="s">
        <v>332</v>
      </c>
      <c r="B162" s="108"/>
      <c r="C162" s="108"/>
      <c r="D162" s="108"/>
      <c r="E162" s="108"/>
      <c r="F162" s="108"/>
      <c r="G162" s="108"/>
      <c r="H162" s="108"/>
      <c r="I162" s="108"/>
      <c r="J162" s="118"/>
      <c r="K162" s="118"/>
      <c r="L162" s="119"/>
      <c r="M162" s="312"/>
    </row>
    <row r="163" spans="1:13" ht="15.75" customHeight="1">
      <c r="A163" s="57" t="s">
        <v>673</v>
      </c>
      <c r="B163" s="58" t="s">
        <v>674</v>
      </c>
      <c r="C163" s="59"/>
      <c r="D163" s="59"/>
      <c r="E163" s="59"/>
      <c r="F163" s="66"/>
      <c r="G163" s="67"/>
      <c r="H163" s="68"/>
      <c r="I163" s="67"/>
      <c r="J163" s="161"/>
      <c r="K163" s="162"/>
      <c r="L163" s="313">
        <f>SUM(L164:L172)</f>
        <v>17953000000</v>
      </c>
      <c r="M163" s="168"/>
    </row>
    <row r="164" spans="1:13" ht="15.75">
      <c r="A164" s="206">
        <v>1</v>
      </c>
      <c r="B164" s="207" t="s">
        <v>675</v>
      </c>
      <c r="C164" s="208" t="s">
        <v>676</v>
      </c>
      <c r="D164" s="208" t="s">
        <v>95</v>
      </c>
      <c r="E164" s="208" t="s">
        <v>117</v>
      </c>
      <c r="F164" s="66"/>
      <c r="G164" s="67"/>
      <c r="H164" s="68"/>
      <c r="I164" s="67"/>
      <c r="J164" s="245">
        <v>2</v>
      </c>
      <c r="K164" s="243">
        <v>756000000</v>
      </c>
      <c r="L164" s="244">
        <f t="shared" ref="L164:L169" si="0">J164*K164</f>
        <v>1512000000</v>
      </c>
      <c r="M164" s="168"/>
    </row>
    <row r="165" spans="1:13" ht="31.5">
      <c r="A165" s="206">
        <v>2</v>
      </c>
      <c r="B165" s="207" t="s">
        <v>677</v>
      </c>
      <c r="C165" s="208" t="s">
        <v>678</v>
      </c>
      <c r="D165" s="208" t="s">
        <v>95</v>
      </c>
      <c r="E165" s="208" t="s">
        <v>117</v>
      </c>
      <c r="F165" s="66"/>
      <c r="G165" s="67"/>
      <c r="H165" s="68"/>
      <c r="I165" s="67"/>
      <c r="J165" s="245">
        <v>2</v>
      </c>
      <c r="K165" s="243">
        <v>152000000</v>
      </c>
      <c r="L165" s="244">
        <f t="shared" si="0"/>
        <v>304000000</v>
      </c>
      <c r="M165" s="168"/>
    </row>
    <row r="166" spans="1:13" ht="31.5">
      <c r="A166" s="203">
        <v>3</v>
      </c>
      <c r="B166" s="204" t="s">
        <v>679</v>
      </c>
      <c r="C166" s="205" t="s">
        <v>680</v>
      </c>
      <c r="D166" s="205" t="s">
        <v>95</v>
      </c>
      <c r="E166" s="205" t="s">
        <v>117</v>
      </c>
      <c r="F166" s="66"/>
      <c r="G166" s="67"/>
      <c r="H166" s="68"/>
      <c r="I166" s="67"/>
      <c r="J166" s="239">
        <v>2</v>
      </c>
      <c r="K166" s="240">
        <v>3720000000</v>
      </c>
      <c r="L166" s="241">
        <f t="shared" si="0"/>
        <v>7440000000</v>
      </c>
      <c r="M166" s="168"/>
    </row>
    <row r="167" spans="1:13" ht="31.5">
      <c r="A167" s="282">
        <v>4</v>
      </c>
      <c r="B167" s="283" t="s">
        <v>681</v>
      </c>
      <c r="C167" s="284"/>
      <c r="D167" s="284" t="s">
        <v>682</v>
      </c>
      <c r="E167" s="284" t="s">
        <v>117</v>
      </c>
      <c r="F167" s="66"/>
      <c r="G167" s="67"/>
      <c r="H167" s="68"/>
      <c r="I167" s="67"/>
      <c r="J167" s="314">
        <v>2</v>
      </c>
      <c r="K167" s="154">
        <v>82000000</v>
      </c>
      <c r="L167" s="315">
        <f t="shared" si="0"/>
        <v>164000000</v>
      </c>
      <c r="M167" s="168"/>
    </row>
    <row r="168" spans="1:13" ht="15.75">
      <c r="A168" s="282">
        <v>5</v>
      </c>
      <c r="B168" s="283" t="s">
        <v>482</v>
      </c>
      <c r="C168" s="284"/>
      <c r="D168" s="284" t="s">
        <v>95</v>
      </c>
      <c r="E168" s="284" t="s">
        <v>117</v>
      </c>
      <c r="F168" s="66"/>
      <c r="G168" s="67"/>
      <c r="H168" s="68"/>
      <c r="I168" s="67"/>
      <c r="J168" s="314">
        <v>10</v>
      </c>
      <c r="K168" s="154">
        <v>85000000</v>
      </c>
      <c r="L168" s="315">
        <f t="shared" si="0"/>
        <v>850000000</v>
      </c>
      <c r="M168" s="168"/>
    </row>
    <row r="169" spans="1:13" ht="15.75">
      <c r="A169" s="282">
        <v>6</v>
      </c>
      <c r="B169" s="285" t="s">
        <v>683</v>
      </c>
      <c r="C169" s="282"/>
      <c r="D169" s="282" t="s">
        <v>684</v>
      </c>
      <c r="E169" s="282" t="s">
        <v>419</v>
      </c>
      <c r="F169" s="66"/>
      <c r="G169" s="67"/>
      <c r="H169" s="68"/>
      <c r="I169" s="67"/>
      <c r="J169" s="314">
        <v>1</v>
      </c>
      <c r="K169" s="154">
        <v>768000000</v>
      </c>
      <c r="L169" s="315">
        <f t="shared" si="0"/>
        <v>768000000</v>
      </c>
      <c r="M169" s="168"/>
    </row>
    <row r="170" spans="1:13" ht="31.5">
      <c r="A170" s="41">
        <v>7</v>
      </c>
      <c r="B170" s="45" t="s">
        <v>685</v>
      </c>
      <c r="C170" s="43"/>
      <c r="D170" s="43" t="s">
        <v>95</v>
      </c>
      <c r="E170" s="43" t="s">
        <v>79</v>
      </c>
      <c r="F170" s="66"/>
      <c r="G170" s="67"/>
      <c r="H170" s="68"/>
      <c r="I170" s="67"/>
      <c r="J170" s="152">
        <v>1</v>
      </c>
      <c r="K170" s="150">
        <v>2600000000</v>
      </c>
      <c r="L170" s="150">
        <f>J170*K170</f>
        <v>2600000000</v>
      </c>
      <c r="M170" s="168"/>
    </row>
    <row r="171" spans="1:13" ht="31.5">
      <c r="A171" s="43">
        <v>8</v>
      </c>
      <c r="B171" s="45" t="s">
        <v>686</v>
      </c>
      <c r="C171" s="43"/>
      <c r="D171" s="43" t="s">
        <v>95</v>
      </c>
      <c r="E171" s="43" t="s">
        <v>79</v>
      </c>
      <c r="F171" s="66"/>
      <c r="G171" s="67"/>
      <c r="H171" s="68"/>
      <c r="I171" s="67"/>
      <c r="J171" s="152">
        <v>1</v>
      </c>
      <c r="K171" s="150">
        <v>3825000000</v>
      </c>
      <c r="L171" s="150">
        <f>J171*K171</f>
        <v>3825000000</v>
      </c>
      <c r="M171" s="168"/>
    </row>
    <row r="172" spans="1:13" ht="15.75">
      <c r="A172" s="282">
        <v>9</v>
      </c>
      <c r="B172" s="283" t="s">
        <v>409</v>
      </c>
      <c r="C172" s="284"/>
      <c r="D172" s="284" t="s">
        <v>121</v>
      </c>
      <c r="E172" s="284" t="s">
        <v>169</v>
      </c>
      <c r="F172" s="66"/>
      <c r="G172" s="67"/>
      <c r="H172" s="68"/>
      <c r="I172" s="67"/>
      <c r="J172" s="314">
        <v>2</v>
      </c>
      <c r="K172" s="315">
        <v>245000000</v>
      </c>
      <c r="L172" s="315">
        <f>J172*K172</f>
        <v>490000000</v>
      </c>
      <c r="M172" s="168"/>
    </row>
    <row r="173" spans="1:13" s="281" customFormat="1" ht="36.75" customHeight="1">
      <c r="A173" s="344" t="s">
        <v>87</v>
      </c>
      <c r="B173" s="345"/>
      <c r="C173" s="345"/>
      <c r="D173" s="345"/>
      <c r="E173" s="345"/>
      <c r="F173" s="345"/>
      <c r="G173" s="345"/>
      <c r="H173" s="345"/>
      <c r="I173" s="345"/>
      <c r="J173" s="268"/>
      <c r="K173" s="190"/>
      <c r="L173" s="259">
        <f>SUM(L164:L172)</f>
        <v>17953000000</v>
      </c>
      <c r="M173" s="168"/>
    </row>
    <row r="174" spans="1:13" ht="30" customHeight="1">
      <c r="A174" s="349" t="s">
        <v>829</v>
      </c>
      <c r="B174" s="350"/>
      <c r="C174" s="350"/>
      <c r="D174" s="350"/>
      <c r="E174" s="350"/>
      <c r="F174" s="350"/>
      <c r="G174" s="350"/>
      <c r="H174" s="350"/>
      <c r="I174" s="350"/>
      <c r="J174" s="118"/>
      <c r="K174" s="118"/>
      <c r="L174" s="119"/>
      <c r="M174" s="312"/>
    </row>
    <row r="175" spans="1:13" ht="15.75">
      <c r="A175" s="286">
        <v>1</v>
      </c>
      <c r="B175" s="287" t="s">
        <v>687</v>
      </c>
      <c r="C175" s="96" t="s">
        <v>688</v>
      </c>
      <c r="D175" s="102" t="s">
        <v>95</v>
      </c>
      <c r="E175" s="102" t="s">
        <v>79</v>
      </c>
      <c r="F175" s="66"/>
      <c r="G175" s="67"/>
      <c r="H175" s="68"/>
      <c r="I175" s="67"/>
      <c r="J175" s="316">
        <v>2</v>
      </c>
      <c r="K175" s="317">
        <v>4784000000</v>
      </c>
      <c r="L175" s="317">
        <f>K175*J175</f>
        <v>9568000000</v>
      </c>
      <c r="M175" s="168"/>
    </row>
    <row r="176" spans="1:13" ht="31.5">
      <c r="A176" s="217"/>
      <c r="B176" s="288" t="s">
        <v>689</v>
      </c>
      <c r="C176" s="102"/>
      <c r="D176" s="102"/>
      <c r="E176" s="102"/>
      <c r="F176" s="66"/>
      <c r="G176" s="67"/>
      <c r="H176" s="68"/>
      <c r="I176" s="67"/>
      <c r="J176" s="318"/>
      <c r="K176" s="319"/>
      <c r="L176" s="319"/>
      <c r="M176" s="168"/>
    </row>
    <row r="177" spans="1:13" ht="31.5">
      <c r="A177" s="286">
        <v>2</v>
      </c>
      <c r="B177" s="289" t="s">
        <v>690</v>
      </c>
      <c r="C177" s="96" t="s">
        <v>691</v>
      </c>
      <c r="D177" s="102" t="s">
        <v>336</v>
      </c>
      <c r="E177" s="102" t="s">
        <v>117</v>
      </c>
      <c r="F177" s="66"/>
      <c r="G177" s="67"/>
      <c r="H177" s="68"/>
      <c r="I177" s="67"/>
      <c r="J177" s="316">
        <v>2</v>
      </c>
      <c r="K177" s="317">
        <v>3312000000</v>
      </c>
      <c r="L177" s="317">
        <f>K177*J177</f>
        <v>6624000000</v>
      </c>
      <c r="M177" s="168"/>
    </row>
    <row r="178" spans="1:13" ht="15.75">
      <c r="A178" s="217"/>
      <c r="B178" s="288" t="s">
        <v>692</v>
      </c>
      <c r="C178" s="102"/>
      <c r="D178" s="102"/>
      <c r="E178" s="102"/>
      <c r="F178" s="66"/>
      <c r="G178" s="67"/>
      <c r="H178" s="68"/>
      <c r="I178" s="67"/>
      <c r="J178" s="318"/>
      <c r="K178" s="319"/>
      <c r="L178" s="319"/>
      <c r="M178" s="168"/>
    </row>
    <row r="179" spans="1:13" ht="15.75">
      <c r="A179" s="217"/>
      <c r="B179" s="288" t="s">
        <v>693</v>
      </c>
      <c r="C179" s="102"/>
      <c r="D179" s="102"/>
      <c r="E179" s="102"/>
      <c r="F179" s="66"/>
      <c r="G179" s="67"/>
      <c r="H179" s="68"/>
      <c r="I179" s="67"/>
      <c r="J179" s="318"/>
      <c r="K179" s="319"/>
      <c r="L179" s="319"/>
      <c r="M179" s="168"/>
    </row>
    <row r="180" spans="1:13" ht="15.75">
      <c r="A180" s="217"/>
      <c r="B180" s="288" t="s">
        <v>694</v>
      </c>
      <c r="C180" s="102"/>
      <c r="D180" s="102"/>
      <c r="E180" s="102"/>
      <c r="F180" s="66"/>
      <c r="G180" s="67"/>
      <c r="H180" s="68"/>
      <c r="I180" s="67"/>
      <c r="J180" s="318"/>
      <c r="K180" s="319"/>
      <c r="L180" s="319"/>
      <c r="M180" s="168"/>
    </row>
    <row r="181" spans="1:13" ht="15.75">
      <c r="A181" s="217"/>
      <c r="B181" s="288" t="s">
        <v>695</v>
      </c>
      <c r="C181" s="102"/>
      <c r="D181" s="102"/>
      <c r="E181" s="102"/>
      <c r="F181" s="66"/>
      <c r="G181" s="67"/>
      <c r="H181" s="68"/>
      <c r="I181" s="67"/>
      <c r="J181" s="318"/>
      <c r="K181" s="319"/>
      <c r="L181" s="319"/>
      <c r="M181" s="168"/>
    </row>
    <row r="182" spans="1:13" ht="15.75">
      <c r="A182" s="217"/>
      <c r="B182" s="288" t="s">
        <v>696</v>
      </c>
      <c r="C182" s="102"/>
      <c r="D182" s="102"/>
      <c r="E182" s="102"/>
      <c r="F182" s="66"/>
      <c r="G182" s="67"/>
      <c r="H182" s="68"/>
      <c r="I182" s="67"/>
      <c r="J182" s="318"/>
      <c r="K182" s="319"/>
      <c r="L182" s="319"/>
      <c r="M182" s="168"/>
    </row>
    <row r="183" spans="1:13" ht="15.75">
      <c r="A183" s="217"/>
      <c r="B183" s="288" t="s">
        <v>697</v>
      </c>
      <c r="C183" s="102"/>
      <c r="D183" s="102"/>
      <c r="E183" s="102"/>
      <c r="F183" s="66"/>
      <c r="G183" s="67"/>
      <c r="H183" s="68"/>
      <c r="I183" s="67"/>
      <c r="J183" s="318"/>
      <c r="K183" s="319"/>
      <c r="L183" s="319"/>
      <c r="M183" s="168"/>
    </row>
    <row r="184" spans="1:13" ht="15.75">
      <c r="A184" s="290">
        <v>3</v>
      </c>
      <c r="B184" s="291" t="s">
        <v>461</v>
      </c>
      <c r="C184" s="292"/>
      <c r="D184" s="66" t="s">
        <v>81</v>
      </c>
      <c r="E184" s="66" t="s">
        <v>462</v>
      </c>
      <c r="F184" s="66"/>
      <c r="G184" s="67"/>
      <c r="H184" s="68"/>
      <c r="I184" s="67"/>
      <c r="J184" s="320">
        <v>2</v>
      </c>
      <c r="K184" s="321">
        <v>265000000</v>
      </c>
      <c r="L184" s="321">
        <v>265000000</v>
      </c>
      <c r="M184" s="168"/>
    </row>
    <row r="185" spans="1:13" ht="15.75">
      <c r="A185" s="292">
        <v>4</v>
      </c>
      <c r="B185" s="222" t="s">
        <v>698</v>
      </c>
      <c r="C185" s="221"/>
      <c r="D185" s="293" t="s">
        <v>699</v>
      </c>
      <c r="E185" s="293" t="s">
        <v>79</v>
      </c>
      <c r="F185" s="66"/>
      <c r="G185" s="67"/>
      <c r="H185" s="68"/>
      <c r="I185" s="67"/>
      <c r="J185" s="322">
        <v>6</v>
      </c>
      <c r="K185" s="323">
        <v>12340000</v>
      </c>
      <c r="L185" s="317">
        <f>K185*J185</f>
        <v>74040000</v>
      </c>
      <c r="M185" s="168"/>
    </row>
    <row r="186" spans="1:13" ht="15.75">
      <c r="A186" s="292"/>
      <c r="B186" s="69" t="s">
        <v>700</v>
      </c>
      <c r="C186" s="221"/>
      <c r="D186" s="293"/>
      <c r="E186" s="293"/>
      <c r="F186" s="66"/>
      <c r="G186" s="67"/>
      <c r="H186" s="68"/>
      <c r="I186" s="67"/>
      <c r="J186" s="322"/>
      <c r="K186" s="324"/>
      <c r="L186" s="324"/>
      <c r="M186" s="168"/>
    </row>
    <row r="187" spans="1:13" ht="15.75">
      <c r="A187" s="292"/>
      <c r="B187" s="69" t="s">
        <v>701</v>
      </c>
      <c r="C187" s="221" t="s">
        <v>702</v>
      </c>
      <c r="D187" s="293" t="s">
        <v>699</v>
      </c>
      <c r="E187" s="293" t="s">
        <v>117</v>
      </c>
      <c r="F187" s="66"/>
      <c r="G187" s="67"/>
      <c r="H187" s="68"/>
      <c r="I187" s="67"/>
      <c r="J187" s="322">
        <v>2</v>
      </c>
      <c r="K187" s="324"/>
      <c r="L187" s="324"/>
      <c r="M187" s="168"/>
    </row>
    <row r="188" spans="1:13" ht="15.75">
      <c r="A188" s="292"/>
      <c r="B188" s="294" t="s">
        <v>703</v>
      </c>
      <c r="C188" s="221"/>
      <c r="D188" s="293"/>
      <c r="E188" s="293"/>
      <c r="F188" s="66"/>
      <c r="G188" s="67"/>
      <c r="H188" s="68"/>
      <c r="I188" s="67"/>
      <c r="J188" s="322"/>
      <c r="K188" s="324"/>
      <c r="L188" s="324"/>
      <c r="M188" s="168"/>
    </row>
    <row r="189" spans="1:13" ht="15.75">
      <c r="A189" s="292"/>
      <c r="B189" s="294" t="s">
        <v>704</v>
      </c>
      <c r="C189" s="221"/>
      <c r="D189" s="293"/>
      <c r="E189" s="293"/>
      <c r="F189" s="66"/>
      <c r="G189" s="67"/>
      <c r="H189" s="68"/>
      <c r="I189" s="67"/>
      <c r="J189" s="322"/>
      <c r="K189" s="324"/>
      <c r="L189" s="324"/>
      <c r="M189" s="168"/>
    </row>
    <row r="190" spans="1:13" ht="15.75">
      <c r="A190" s="292"/>
      <c r="B190" s="69" t="s">
        <v>705</v>
      </c>
      <c r="C190" s="221" t="s">
        <v>706</v>
      </c>
      <c r="D190" s="293" t="s">
        <v>699</v>
      </c>
      <c r="E190" s="293" t="s">
        <v>117</v>
      </c>
      <c r="F190" s="66"/>
      <c r="G190" s="67"/>
      <c r="H190" s="68"/>
      <c r="I190" s="67"/>
      <c r="J190" s="322">
        <v>2</v>
      </c>
      <c r="K190" s="324"/>
      <c r="L190" s="324"/>
      <c r="M190" s="168"/>
    </row>
    <row r="191" spans="1:13" ht="15.75">
      <c r="A191" s="292"/>
      <c r="B191" s="294" t="s">
        <v>707</v>
      </c>
      <c r="C191" s="221"/>
      <c r="D191" s="293"/>
      <c r="E191" s="293"/>
      <c r="F191" s="66"/>
      <c r="G191" s="67"/>
      <c r="H191" s="68"/>
      <c r="I191" s="67"/>
      <c r="J191" s="322"/>
      <c r="K191" s="324"/>
      <c r="L191" s="324"/>
      <c r="M191" s="168"/>
    </row>
    <row r="192" spans="1:13" ht="15.75">
      <c r="A192" s="292"/>
      <c r="B192" s="294" t="s">
        <v>708</v>
      </c>
      <c r="C192" s="221"/>
      <c r="D192" s="293"/>
      <c r="E192" s="293"/>
      <c r="F192" s="66"/>
      <c r="G192" s="67"/>
      <c r="H192" s="68"/>
      <c r="I192" s="67"/>
      <c r="J192" s="322"/>
      <c r="K192" s="324"/>
      <c r="L192" s="324"/>
      <c r="M192" s="168"/>
    </row>
    <row r="193" spans="1:13" ht="15.75">
      <c r="A193" s="292"/>
      <c r="B193" s="69" t="s">
        <v>709</v>
      </c>
      <c r="C193" s="221" t="s">
        <v>710</v>
      </c>
      <c r="D193" s="293" t="s">
        <v>699</v>
      </c>
      <c r="E193" s="293" t="s">
        <v>117</v>
      </c>
      <c r="F193" s="66"/>
      <c r="G193" s="67"/>
      <c r="H193" s="68"/>
      <c r="I193" s="67"/>
      <c r="J193" s="322">
        <v>2</v>
      </c>
      <c r="K193" s="324"/>
      <c r="L193" s="324"/>
      <c r="M193" s="168"/>
    </row>
    <row r="194" spans="1:13" ht="15.75">
      <c r="A194" s="292"/>
      <c r="B194" s="294" t="s">
        <v>711</v>
      </c>
      <c r="C194" s="221"/>
      <c r="D194" s="293"/>
      <c r="E194" s="293"/>
      <c r="F194" s="66"/>
      <c r="G194" s="67"/>
      <c r="H194" s="68"/>
      <c r="I194" s="67"/>
      <c r="J194" s="322"/>
      <c r="K194" s="324"/>
      <c r="L194" s="324"/>
      <c r="M194" s="168"/>
    </row>
    <row r="195" spans="1:13" ht="15.75">
      <c r="A195" s="292"/>
      <c r="B195" s="294" t="s">
        <v>704</v>
      </c>
      <c r="C195" s="221"/>
      <c r="D195" s="293"/>
      <c r="E195" s="293"/>
      <c r="F195" s="66"/>
      <c r="G195" s="67"/>
      <c r="H195" s="68"/>
      <c r="I195" s="67"/>
      <c r="J195" s="322"/>
      <c r="K195" s="324"/>
      <c r="L195" s="324"/>
      <c r="M195" s="168"/>
    </row>
    <row r="196" spans="1:13" ht="15.75">
      <c r="A196" s="292">
        <v>5</v>
      </c>
      <c r="B196" s="295" t="s">
        <v>712</v>
      </c>
      <c r="C196" s="296" t="s">
        <v>713</v>
      </c>
      <c r="D196" s="67" t="s">
        <v>714</v>
      </c>
      <c r="E196" s="67" t="s">
        <v>117</v>
      </c>
      <c r="F196" s="66"/>
      <c r="G196" s="67"/>
      <c r="H196" s="68"/>
      <c r="I196" s="67"/>
      <c r="J196" s="320">
        <v>6</v>
      </c>
      <c r="K196" s="324">
        <v>7200000</v>
      </c>
      <c r="L196" s="317">
        <f>K196*J196</f>
        <v>43200000</v>
      </c>
      <c r="M196" s="168"/>
    </row>
    <row r="197" spans="1:13" ht="15.75">
      <c r="A197" s="292"/>
      <c r="B197" s="297" t="s">
        <v>711</v>
      </c>
      <c r="C197" s="296"/>
      <c r="D197" s="67"/>
      <c r="E197" s="67"/>
      <c r="F197" s="66"/>
      <c r="G197" s="67"/>
      <c r="H197" s="68"/>
      <c r="I197" s="67"/>
      <c r="J197" s="320"/>
      <c r="K197" s="324"/>
      <c r="L197" s="324"/>
      <c r="M197" s="168"/>
    </row>
    <row r="198" spans="1:13" ht="15.75">
      <c r="A198" s="292"/>
      <c r="B198" s="297" t="s">
        <v>715</v>
      </c>
      <c r="C198" s="296"/>
      <c r="D198" s="67"/>
      <c r="E198" s="67"/>
      <c r="F198" s="66"/>
      <c r="G198" s="67"/>
      <c r="H198" s="68"/>
      <c r="I198" s="67"/>
      <c r="J198" s="320"/>
      <c r="K198" s="324"/>
      <c r="L198" s="324"/>
      <c r="M198" s="168"/>
    </row>
    <row r="199" spans="1:13" ht="15.75">
      <c r="A199" s="292">
        <v>6</v>
      </c>
      <c r="B199" s="295" t="s">
        <v>716</v>
      </c>
      <c r="C199" s="221" t="s">
        <v>717</v>
      </c>
      <c r="D199" s="293" t="s">
        <v>468</v>
      </c>
      <c r="E199" s="293" t="s">
        <v>117</v>
      </c>
      <c r="F199" s="66"/>
      <c r="G199" s="67"/>
      <c r="H199" s="68"/>
      <c r="I199" s="67"/>
      <c r="J199" s="322">
        <v>4</v>
      </c>
      <c r="K199" s="323">
        <v>14200000</v>
      </c>
      <c r="L199" s="317">
        <f>K199*J199</f>
        <v>56800000</v>
      </c>
      <c r="M199" s="168"/>
    </row>
    <row r="200" spans="1:13" ht="15.75">
      <c r="A200" s="292"/>
      <c r="B200" s="297" t="s">
        <v>718</v>
      </c>
      <c r="C200" s="221"/>
      <c r="D200" s="293"/>
      <c r="E200" s="67"/>
      <c r="F200" s="296"/>
      <c r="G200" s="296"/>
      <c r="H200" s="296"/>
      <c r="I200" s="296"/>
      <c r="J200" s="320"/>
      <c r="K200" s="324"/>
      <c r="L200" s="324"/>
      <c r="M200" s="176"/>
    </row>
    <row r="201" spans="1:13" ht="15.75">
      <c r="A201" s="292"/>
      <c r="B201" s="297" t="s">
        <v>719</v>
      </c>
      <c r="C201" s="221"/>
      <c r="D201" s="293"/>
      <c r="E201" s="67"/>
      <c r="F201" s="296"/>
      <c r="G201" s="296"/>
      <c r="H201" s="296"/>
      <c r="I201" s="296"/>
      <c r="J201" s="320"/>
      <c r="K201" s="324"/>
      <c r="L201" s="324"/>
      <c r="M201" s="120"/>
    </row>
    <row r="202" spans="1:13" ht="15.75">
      <c r="A202" s="292"/>
      <c r="B202" s="297" t="s">
        <v>720</v>
      </c>
      <c r="C202" s="221"/>
      <c r="D202" s="293"/>
      <c r="E202" s="67"/>
      <c r="F202" s="86"/>
      <c r="G202" s="86"/>
      <c r="H202" s="87"/>
      <c r="I202" s="86"/>
      <c r="J202" s="320"/>
      <c r="K202" s="324"/>
      <c r="L202" s="324"/>
      <c r="M202" s="124"/>
    </row>
    <row r="203" spans="1:13" ht="15.75">
      <c r="A203" s="292"/>
      <c r="B203" s="297" t="s">
        <v>721</v>
      </c>
      <c r="C203" s="221"/>
      <c r="D203" s="293"/>
      <c r="E203" s="67"/>
      <c r="F203" s="92"/>
      <c r="G203" s="92"/>
      <c r="H203" s="93"/>
      <c r="I203" s="92"/>
      <c r="J203" s="320"/>
      <c r="K203" s="324"/>
      <c r="L203" s="324"/>
      <c r="M203" s="124"/>
    </row>
    <row r="204" spans="1:13" ht="15.75">
      <c r="A204" s="292"/>
      <c r="B204" s="297" t="s">
        <v>722</v>
      </c>
      <c r="C204" s="221"/>
      <c r="D204" s="293"/>
      <c r="E204" s="67"/>
      <c r="F204" s="92"/>
      <c r="G204" s="92"/>
      <c r="H204" s="93"/>
      <c r="I204" s="92"/>
      <c r="J204" s="320"/>
      <c r="K204" s="324"/>
      <c r="L204" s="324"/>
      <c r="M204" s="124"/>
    </row>
    <row r="205" spans="1:13" ht="15.75">
      <c r="A205" s="292"/>
      <c r="B205" s="297" t="s">
        <v>723</v>
      </c>
      <c r="C205" s="221"/>
      <c r="D205" s="293"/>
      <c r="E205" s="67"/>
      <c r="F205" s="92"/>
      <c r="G205" s="92"/>
      <c r="H205" s="93"/>
      <c r="I205" s="92"/>
      <c r="J205" s="320"/>
      <c r="K205" s="324"/>
      <c r="L205" s="324"/>
      <c r="M205" s="124"/>
    </row>
    <row r="206" spans="1:13" ht="31.5">
      <c r="A206" s="292">
        <v>7</v>
      </c>
      <c r="B206" s="222" t="s">
        <v>724</v>
      </c>
      <c r="C206" s="221" t="s">
        <v>725</v>
      </c>
      <c r="D206" s="293" t="s">
        <v>726</v>
      </c>
      <c r="E206" s="293" t="s">
        <v>117</v>
      </c>
      <c r="F206" s="92"/>
      <c r="G206" s="92"/>
      <c r="H206" s="93"/>
      <c r="I206" s="92"/>
      <c r="J206" s="322">
        <v>6</v>
      </c>
      <c r="K206" s="323">
        <v>2310000</v>
      </c>
      <c r="L206" s="317">
        <f>K206*J206</f>
        <v>13860000</v>
      </c>
      <c r="M206" s="124"/>
    </row>
    <row r="207" spans="1:13" ht="15.75">
      <c r="A207" s="292"/>
      <c r="B207" s="298" t="s">
        <v>718</v>
      </c>
      <c r="C207" s="296"/>
      <c r="D207" s="67"/>
      <c r="E207" s="67"/>
      <c r="F207" s="92"/>
      <c r="G207" s="92"/>
      <c r="H207" s="93"/>
      <c r="I207" s="92"/>
      <c r="J207" s="320"/>
      <c r="K207" s="324"/>
      <c r="L207" s="324"/>
      <c r="M207" s="124"/>
    </row>
    <row r="208" spans="1:13" ht="15.75">
      <c r="A208" s="292"/>
      <c r="B208" s="69" t="s">
        <v>727</v>
      </c>
      <c r="C208" s="296"/>
      <c r="D208" s="67"/>
      <c r="E208" s="67"/>
      <c r="F208" s="92"/>
      <c r="G208" s="92"/>
      <c r="H208" s="93"/>
      <c r="I208" s="92"/>
      <c r="J208" s="320"/>
      <c r="K208" s="324"/>
      <c r="L208" s="324"/>
      <c r="M208" s="124"/>
    </row>
    <row r="209" spans="1:13" ht="15.75">
      <c r="A209" s="292"/>
      <c r="B209" s="69" t="s">
        <v>728</v>
      </c>
      <c r="C209" s="296"/>
      <c r="D209" s="67"/>
      <c r="E209" s="67"/>
      <c r="F209" s="92"/>
      <c r="G209" s="92"/>
      <c r="H209" s="93"/>
      <c r="I209" s="92"/>
      <c r="J209" s="320"/>
      <c r="K209" s="324"/>
      <c r="L209" s="324"/>
      <c r="M209" s="124"/>
    </row>
    <row r="210" spans="1:13" ht="15.75">
      <c r="A210" s="292"/>
      <c r="B210" s="69" t="s">
        <v>729</v>
      </c>
      <c r="C210" s="296"/>
      <c r="D210" s="67"/>
      <c r="E210" s="67"/>
      <c r="F210" s="92"/>
      <c r="G210" s="92"/>
      <c r="H210" s="93"/>
      <c r="I210" s="92"/>
      <c r="J210" s="320"/>
      <c r="K210" s="324"/>
      <c r="L210" s="324"/>
      <c r="M210" s="124"/>
    </row>
    <row r="211" spans="1:13" ht="15.75">
      <c r="A211" s="292">
        <v>8</v>
      </c>
      <c r="B211" s="295" t="s">
        <v>483</v>
      </c>
      <c r="C211" s="221" t="s">
        <v>730</v>
      </c>
      <c r="D211" s="67" t="s">
        <v>468</v>
      </c>
      <c r="E211" s="67" t="s">
        <v>117</v>
      </c>
      <c r="F211" s="92"/>
      <c r="G211" s="92"/>
      <c r="H211" s="93"/>
      <c r="I211" s="92"/>
      <c r="J211" s="320">
        <v>6</v>
      </c>
      <c r="K211" s="325">
        <v>3432000</v>
      </c>
      <c r="L211" s="317">
        <f>K211*J211</f>
        <v>20592000</v>
      </c>
      <c r="M211" s="124"/>
    </row>
    <row r="212" spans="1:13" ht="15.75">
      <c r="A212" s="292"/>
      <c r="B212" s="299" t="s">
        <v>731</v>
      </c>
      <c r="C212" s="296"/>
      <c r="D212" s="67"/>
      <c r="E212" s="67"/>
      <c r="F212" s="92"/>
      <c r="G212" s="92"/>
      <c r="H212" s="93"/>
      <c r="I212" s="92"/>
      <c r="J212" s="320"/>
      <c r="K212" s="324"/>
      <c r="L212" s="324"/>
      <c r="M212" s="124"/>
    </row>
    <row r="213" spans="1:13" ht="15.75">
      <c r="A213" s="292">
        <v>9</v>
      </c>
      <c r="B213" s="300" t="s">
        <v>485</v>
      </c>
      <c r="C213" s="221" t="s">
        <v>732</v>
      </c>
      <c r="D213" s="67" t="s">
        <v>468</v>
      </c>
      <c r="E213" s="67" t="s">
        <v>117</v>
      </c>
      <c r="F213" s="92"/>
      <c r="G213" s="92"/>
      <c r="H213" s="93"/>
      <c r="I213" s="92"/>
      <c r="J213" s="320">
        <v>4</v>
      </c>
      <c r="K213" s="325">
        <v>28700000</v>
      </c>
      <c r="L213" s="317">
        <f>K213*J213</f>
        <v>114800000</v>
      </c>
      <c r="M213" s="124"/>
    </row>
    <row r="214" spans="1:13" ht="15.75">
      <c r="A214" s="292"/>
      <c r="B214" s="299" t="s">
        <v>733</v>
      </c>
      <c r="C214" s="296"/>
      <c r="D214" s="67"/>
      <c r="E214" s="67"/>
      <c r="F214" s="92"/>
      <c r="G214" s="92"/>
      <c r="H214" s="93"/>
      <c r="I214" s="92"/>
      <c r="J214" s="320"/>
      <c r="K214" s="324"/>
      <c r="L214" s="324"/>
      <c r="M214" s="124"/>
    </row>
    <row r="215" spans="1:13" ht="15.75">
      <c r="A215" s="292">
        <v>10</v>
      </c>
      <c r="B215" s="295" t="s">
        <v>467</v>
      </c>
      <c r="C215" s="221" t="s">
        <v>734</v>
      </c>
      <c r="D215" s="293" t="s">
        <v>468</v>
      </c>
      <c r="E215" s="67" t="s">
        <v>117</v>
      </c>
      <c r="F215" s="92"/>
      <c r="G215" s="92"/>
      <c r="H215" s="93"/>
      <c r="I215" s="92"/>
      <c r="J215" s="320">
        <v>4</v>
      </c>
      <c r="K215" s="324">
        <v>36587980.000000007</v>
      </c>
      <c r="L215" s="317">
        <f>K215*J215</f>
        <v>146351920.00000003</v>
      </c>
      <c r="M215" s="124"/>
    </row>
    <row r="216" spans="1:13" ht="15.75">
      <c r="A216" s="292"/>
      <c r="B216" s="297" t="s">
        <v>718</v>
      </c>
      <c r="C216" s="296"/>
      <c r="D216" s="67"/>
      <c r="E216" s="67"/>
      <c r="F216" s="92"/>
      <c r="G216" s="92"/>
      <c r="H216" s="93"/>
      <c r="I216" s="92"/>
      <c r="J216" s="320"/>
      <c r="K216" s="324"/>
      <c r="L216" s="324"/>
      <c r="M216" s="124"/>
    </row>
    <row r="217" spans="1:13" ht="15.75">
      <c r="A217" s="292"/>
      <c r="B217" s="297" t="s">
        <v>735</v>
      </c>
      <c r="C217" s="296"/>
      <c r="D217" s="67"/>
      <c r="E217" s="67"/>
      <c r="F217" s="92"/>
      <c r="G217" s="92"/>
      <c r="H217" s="93"/>
      <c r="I217" s="92"/>
      <c r="J217" s="320"/>
      <c r="K217" s="324"/>
      <c r="L217" s="324"/>
      <c r="M217" s="124"/>
    </row>
    <row r="218" spans="1:13" ht="15.75">
      <c r="A218" s="292"/>
      <c r="B218" s="297" t="s">
        <v>736</v>
      </c>
      <c r="C218" s="296"/>
      <c r="D218" s="67"/>
      <c r="E218" s="67"/>
      <c r="F218" s="92"/>
      <c r="G218" s="92"/>
      <c r="H218" s="93"/>
      <c r="I218" s="92"/>
      <c r="J218" s="320"/>
      <c r="K218" s="324"/>
      <c r="L218" s="324"/>
      <c r="M218" s="124"/>
    </row>
    <row r="219" spans="1:13" ht="15.75">
      <c r="A219" s="292"/>
      <c r="B219" s="297" t="s">
        <v>737</v>
      </c>
      <c r="C219" s="296"/>
      <c r="D219" s="67"/>
      <c r="E219" s="67"/>
      <c r="F219" s="92"/>
      <c r="G219" s="92"/>
      <c r="H219" s="93"/>
      <c r="I219" s="92"/>
      <c r="J219" s="320"/>
      <c r="K219" s="324"/>
      <c r="L219" s="324"/>
      <c r="M219" s="124"/>
    </row>
    <row r="220" spans="1:13" ht="15.75">
      <c r="A220" s="292"/>
      <c r="B220" s="297" t="s">
        <v>738</v>
      </c>
      <c r="C220" s="296"/>
      <c r="D220" s="67"/>
      <c r="E220" s="67"/>
      <c r="F220" s="92"/>
      <c r="G220" s="92"/>
      <c r="H220" s="93"/>
      <c r="I220" s="92"/>
      <c r="J220" s="320"/>
      <c r="K220" s="324"/>
      <c r="L220" s="324"/>
      <c r="M220" s="124"/>
    </row>
    <row r="221" spans="1:13" ht="15.75">
      <c r="A221" s="292"/>
      <c r="B221" s="297" t="s">
        <v>739</v>
      </c>
      <c r="C221" s="296"/>
      <c r="D221" s="67"/>
      <c r="E221" s="67"/>
      <c r="F221" s="92"/>
      <c r="G221" s="92"/>
      <c r="H221" s="93"/>
      <c r="I221" s="92"/>
      <c r="J221" s="320"/>
      <c r="K221" s="324"/>
      <c r="L221" s="324"/>
      <c r="M221" s="124"/>
    </row>
    <row r="222" spans="1:13" ht="15.75">
      <c r="A222" s="292"/>
      <c r="B222" s="297" t="s">
        <v>740</v>
      </c>
      <c r="C222" s="296"/>
      <c r="D222" s="67"/>
      <c r="E222" s="67"/>
      <c r="F222" s="92"/>
      <c r="G222" s="92"/>
      <c r="H222" s="93"/>
      <c r="I222" s="92"/>
      <c r="J222" s="320"/>
      <c r="K222" s="324"/>
      <c r="L222" s="324"/>
      <c r="M222" s="124"/>
    </row>
    <row r="223" spans="1:13" ht="15.75">
      <c r="A223" s="292"/>
      <c r="B223" s="297" t="s">
        <v>741</v>
      </c>
      <c r="C223" s="296"/>
      <c r="D223" s="67"/>
      <c r="E223" s="67"/>
      <c r="F223" s="92"/>
      <c r="G223" s="92"/>
      <c r="H223" s="93"/>
      <c r="I223" s="92"/>
      <c r="J223" s="320"/>
      <c r="K223" s="324"/>
      <c r="L223" s="324"/>
      <c r="M223" s="124"/>
    </row>
    <row r="224" spans="1:13" ht="15.75">
      <c r="A224" s="292"/>
      <c r="B224" s="297" t="s">
        <v>742</v>
      </c>
      <c r="C224" s="296"/>
      <c r="D224" s="67"/>
      <c r="E224" s="67"/>
      <c r="F224" s="92"/>
      <c r="G224" s="92"/>
      <c r="H224" s="93"/>
      <c r="I224" s="92"/>
      <c r="J224" s="320"/>
      <c r="K224" s="324"/>
      <c r="L224" s="324"/>
      <c r="M224" s="124"/>
    </row>
    <row r="225" spans="1:13" ht="15.75">
      <c r="A225" s="292"/>
      <c r="B225" s="297" t="s">
        <v>743</v>
      </c>
      <c r="C225" s="296"/>
      <c r="D225" s="67"/>
      <c r="E225" s="67"/>
      <c r="F225" s="92"/>
      <c r="G225" s="92"/>
      <c r="H225" s="93"/>
      <c r="I225" s="92"/>
      <c r="J225" s="320"/>
      <c r="K225" s="324"/>
      <c r="L225" s="324"/>
      <c r="M225" s="124"/>
    </row>
    <row r="226" spans="1:13" ht="15.75">
      <c r="A226" s="292"/>
      <c r="B226" s="297" t="s">
        <v>744</v>
      </c>
      <c r="C226" s="296"/>
      <c r="D226" s="67"/>
      <c r="E226" s="67"/>
      <c r="F226" s="92"/>
      <c r="G226" s="92"/>
      <c r="H226" s="93"/>
      <c r="I226" s="92"/>
      <c r="J226" s="320"/>
      <c r="K226" s="324"/>
      <c r="L226" s="324"/>
      <c r="M226" s="124"/>
    </row>
    <row r="227" spans="1:13" ht="15.75">
      <c r="A227" s="292"/>
      <c r="B227" s="297" t="s">
        <v>745</v>
      </c>
      <c r="C227" s="296"/>
      <c r="D227" s="67"/>
      <c r="E227" s="67"/>
      <c r="F227" s="92"/>
      <c r="G227" s="92"/>
      <c r="H227" s="93"/>
      <c r="I227" s="92"/>
      <c r="J227" s="320"/>
      <c r="K227" s="324"/>
      <c r="L227" s="324"/>
      <c r="M227" s="124"/>
    </row>
    <row r="228" spans="1:13" ht="15.75">
      <c r="A228" s="292"/>
      <c r="B228" s="297" t="s">
        <v>746</v>
      </c>
      <c r="C228" s="296"/>
      <c r="D228" s="67"/>
      <c r="E228" s="67"/>
      <c r="F228" s="92"/>
      <c r="G228" s="92"/>
      <c r="H228" s="93"/>
      <c r="I228" s="92"/>
      <c r="J228" s="320"/>
      <c r="K228" s="324"/>
      <c r="L228" s="324"/>
      <c r="M228" s="124"/>
    </row>
    <row r="229" spans="1:13" ht="15.75">
      <c r="A229" s="292"/>
      <c r="B229" s="297" t="s">
        <v>747</v>
      </c>
      <c r="C229" s="296"/>
      <c r="D229" s="67"/>
      <c r="E229" s="67"/>
      <c r="F229" s="92"/>
      <c r="G229" s="92"/>
      <c r="H229" s="93"/>
      <c r="I229" s="92"/>
      <c r="J229" s="320"/>
      <c r="K229" s="324"/>
      <c r="L229" s="324"/>
      <c r="M229" s="124"/>
    </row>
    <row r="230" spans="1:13" ht="15.75">
      <c r="A230" s="292"/>
      <c r="B230" s="297" t="s">
        <v>748</v>
      </c>
      <c r="C230" s="296"/>
      <c r="D230" s="67"/>
      <c r="E230" s="67"/>
      <c r="F230" s="92"/>
      <c r="G230" s="92"/>
      <c r="H230" s="93"/>
      <c r="I230" s="92"/>
      <c r="J230" s="320"/>
      <c r="K230" s="324"/>
      <c r="L230" s="324"/>
      <c r="M230" s="124"/>
    </row>
    <row r="231" spans="1:13" ht="15.75">
      <c r="A231" s="292"/>
      <c r="B231" s="297" t="s">
        <v>749</v>
      </c>
      <c r="C231" s="296"/>
      <c r="D231" s="67"/>
      <c r="E231" s="67"/>
      <c r="F231" s="92"/>
      <c r="G231" s="92"/>
      <c r="H231" s="93"/>
      <c r="I231" s="92"/>
      <c r="J231" s="320"/>
      <c r="K231" s="324"/>
      <c r="L231" s="324"/>
      <c r="M231" s="124"/>
    </row>
    <row r="232" spans="1:13" ht="15.75">
      <c r="A232" s="292"/>
      <c r="B232" s="297" t="s">
        <v>750</v>
      </c>
      <c r="C232" s="296"/>
      <c r="D232" s="67"/>
      <c r="E232" s="67"/>
      <c r="F232" s="92"/>
      <c r="G232" s="92"/>
      <c r="H232" s="93"/>
      <c r="I232" s="92"/>
      <c r="J232" s="320"/>
      <c r="K232" s="324"/>
      <c r="L232" s="324"/>
      <c r="M232" s="124"/>
    </row>
    <row r="233" spans="1:13" ht="15.75">
      <c r="A233" s="292"/>
      <c r="B233" s="297" t="s">
        <v>751</v>
      </c>
      <c r="C233" s="296"/>
      <c r="D233" s="67"/>
      <c r="E233" s="67"/>
      <c r="F233" s="92"/>
      <c r="G233" s="92"/>
      <c r="H233" s="93"/>
      <c r="I233" s="92"/>
      <c r="J233" s="320"/>
      <c r="K233" s="324"/>
      <c r="L233" s="324"/>
      <c r="M233" s="124"/>
    </row>
    <row r="234" spans="1:13" ht="31.5">
      <c r="A234" s="221">
        <v>11</v>
      </c>
      <c r="B234" s="300" t="s">
        <v>752</v>
      </c>
      <c r="C234" s="221" t="s">
        <v>753</v>
      </c>
      <c r="D234" s="67" t="s">
        <v>754</v>
      </c>
      <c r="E234" s="67" t="s">
        <v>117</v>
      </c>
      <c r="F234" s="92"/>
      <c r="G234" s="92"/>
      <c r="H234" s="93"/>
      <c r="I234" s="92"/>
      <c r="J234" s="320">
        <v>10</v>
      </c>
      <c r="K234" s="325">
        <v>75000000</v>
      </c>
      <c r="L234" s="317">
        <f>K234*J234</f>
        <v>750000000</v>
      </c>
      <c r="M234" s="124"/>
    </row>
    <row r="235" spans="1:13" ht="15.75">
      <c r="A235" s="293"/>
      <c r="B235" s="299" t="s">
        <v>755</v>
      </c>
      <c r="C235" s="296"/>
      <c r="D235" s="67"/>
      <c r="E235" s="67"/>
      <c r="F235" s="92"/>
      <c r="G235" s="92"/>
      <c r="H235" s="93"/>
      <c r="I235" s="92"/>
      <c r="J235" s="320"/>
      <c r="K235" s="324"/>
      <c r="L235" s="324"/>
      <c r="M235" s="124"/>
    </row>
    <row r="236" spans="1:13" ht="31.5">
      <c r="A236" s="293"/>
      <c r="B236" s="299" t="s">
        <v>756</v>
      </c>
      <c r="C236" s="296"/>
      <c r="D236" s="67"/>
      <c r="E236" s="67"/>
      <c r="F236" s="92"/>
      <c r="G236" s="92"/>
      <c r="H236" s="93"/>
      <c r="I236" s="92"/>
      <c r="J236" s="320"/>
      <c r="K236" s="324"/>
      <c r="L236" s="324"/>
      <c r="M236" s="124"/>
    </row>
    <row r="237" spans="1:13" ht="15.75">
      <c r="A237" s="293"/>
      <c r="B237" s="299" t="s">
        <v>757</v>
      </c>
      <c r="C237" s="296"/>
      <c r="D237" s="67"/>
      <c r="E237" s="67"/>
      <c r="F237" s="92"/>
      <c r="G237" s="92"/>
      <c r="H237" s="93"/>
      <c r="I237" s="92"/>
      <c r="J237" s="320"/>
      <c r="K237" s="324"/>
      <c r="L237" s="324"/>
      <c r="M237" s="124"/>
    </row>
    <row r="238" spans="1:13" ht="15.75">
      <c r="A238" s="293"/>
      <c r="B238" s="299" t="s">
        <v>758</v>
      </c>
      <c r="C238" s="296"/>
      <c r="D238" s="67"/>
      <c r="E238" s="67"/>
      <c r="F238" s="92"/>
      <c r="G238" s="92"/>
      <c r="H238" s="93"/>
      <c r="I238" s="92"/>
      <c r="J238" s="320"/>
      <c r="K238" s="324"/>
      <c r="L238" s="324"/>
      <c r="M238" s="124"/>
    </row>
    <row r="239" spans="1:13" ht="15.75">
      <c r="A239" s="293"/>
      <c r="B239" s="299" t="s">
        <v>759</v>
      </c>
      <c r="C239" s="296"/>
      <c r="D239" s="67"/>
      <c r="E239" s="67"/>
      <c r="F239" s="86"/>
      <c r="G239" s="86"/>
      <c r="H239" s="87"/>
      <c r="I239" s="86"/>
      <c r="J239" s="320"/>
      <c r="K239" s="324"/>
      <c r="L239" s="324"/>
      <c r="M239" s="124"/>
    </row>
    <row r="240" spans="1:13" ht="15.75">
      <c r="A240" s="293"/>
      <c r="B240" s="299" t="s">
        <v>760</v>
      </c>
      <c r="C240" s="296"/>
      <c r="D240" s="67"/>
      <c r="E240" s="67"/>
      <c r="F240" s="97"/>
      <c r="G240" s="97"/>
      <c r="H240" s="99"/>
      <c r="I240" s="97"/>
      <c r="J240" s="320"/>
      <c r="K240" s="324"/>
      <c r="L240" s="324"/>
      <c r="M240" s="124"/>
    </row>
    <row r="241" spans="1:13" ht="15.75">
      <c r="A241" s="293"/>
      <c r="B241" s="299" t="s">
        <v>761</v>
      </c>
      <c r="C241" s="296"/>
      <c r="D241" s="67"/>
      <c r="E241" s="67"/>
      <c r="F241" s="98"/>
      <c r="G241" s="98"/>
      <c r="H241" s="103"/>
      <c r="I241" s="98"/>
      <c r="J241" s="320"/>
      <c r="K241" s="324"/>
      <c r="L241" s="324"/>
      <c r="M241" s="124"/>
    </row>
    <row r="242" spans="1:13" ht="15.75">
      <c r="A242" s="293"/>
      <c r="B242" s="299" t="s">
        <v>762</v>
      </c>
      <c r="C242" s="296"/>
      <c r="D242" s="67"/>
      <c r="E242" s="67"/>
      <c r="F242" s="98"/>
      <c r="G242" s="98"/>
      <c r="H242" s="103"/>
      <c r="I242" s="98"/>
      <c r="J242" s="320"/>
      <c r="K242" s="324"/>
      <c r="L242" s="324"/>
      <c r="M242" s="124"/>
    </row>
    <row r="243" spans="1:13" ht="15.75">
      <c r="A243" s="276"/>
      <c r="B243" s="50" t="s">
        <v>763</v>
      </c>
      <c r="C243" s="296"/>
      <c r="D243" s="67"/>
      <c r="E243" s="67"/>
      <c r="F243" s="98"/>
      <c r="G243" s="98"/>
      <c r="H243" s="103"/>
      <c r="I243" s="98"/>
      <c r="J243" s="320"/>
      <c r="K243" s="324"/>
      <c r="L243" s="324"/>
      <c r="M243" s="124"/>
    </row>
    <row r="244" spans="1:13" ht="15.75">
      <c r="A244" s="276"/>
      <c r="B244" s="50" t="s">
        <v>764</v>
      </c>
      <c r="C244" s="296"/>
      <c r="D244" s="67"/>
      <c r="E244" s="67"/>
      <c r="F244" s="98"/>
      <c r="G244" s="98"/>
      <c r="H244" s="103"/>
      <c r="I244" s="98"/>
      <c r="J244" s="320"/>
      <c r="K244" s="324"/>
      <c r="L244" s="324"/>
      <c r="M244" s="124"/>
    </row>
    <row r="245" spans="1:13" ht="15.75">
      <c r="A245" s="276"/>
      <c r="B245" s="50" t="s">
        <v>765</v>
      </c>
      <c r="C245" s="296"/>
      <c r="D245" s="67"/>
      <c r="E245" s="67"/>
      <c r="F245" s="98"/>
      <c r="G245" s="98"/>
      <c r="H245" s="103"/>
      <c r="I245" s="98"/>
      <c r="J245" s="320"/>
      <c r="K245" s="324"/>
      <c r="L245" s="324"/>
      <c r="M245" s="124"/>
    </row>
    <row r="246" spans="1:13" ht="15.75">
      <c r="A246" s="276"/>
      <c r="B246" s="50" t="s">
        <v>766</v>
      </c>
      <c r="C246" s="296"/>
      <c r="D246" s="67"/>
      <c r="E246" s="67"/>
      <c r="F246" s="98"/>
      <c r="G246" s="98"/>
      <c r="H246" s="103"/>
      <c r="I246" s="98"/>
      <c r="J246" s="320"/>
      <c r="K246" s="324"/>
      <c r="L246" s="324"/>
      <c r="M246" s="124"/>
    </row>
    <row r="247" spans="1:13" ht="15.75">
      <c r="A247" s="276"/>
      <c r="B247" s="50" t="s">
        <v>767</v>
      </c>
      <c r="C247" s="296"/>
      <c r="D247" s="67"/>
      <c r="E247" s="67"/>
      <c r="F247" s="98"/>
      <c r="G247" s="98"/>
      <c r="H247" s="103"/>
      <c r="I247" s="98"/>
      <c r="J247" s="320"/>
      <c r="K247" s="324"/>
      <c r="L247" s="324"/>
      <c r="M247" s="124"/>
    </row>
    <row r="248" spans="1:13" ht="15.75">
      <c r="A248" s="276"/>
      <c r="B248" s="50" t="s">
        <v>768</v>
      </c>
      <c r="C248" s="296"/>
      <c r="D248" s="67"/>
      <c r="E248" s="67"/>
      <c r="F248" s="98"/>
      <c r="G248" s="98"/>
      <c r="H248" s="103"/>
      <c r="I248" s="98"/>
      <c r="J248" s="320"/>
      <c r="K248" s="324"/>
      <c r="L248" s="324"/>
      <c r="M248" s="124"/>
    </row>
    <row r="249" spans="1:13" ht="15.75">
      <c r="A249" s="276"/>
      <c r="B249" s="50" t="s">
        <v>769</v>
      </c>
      <c r="C249" s="296"/>
      <c r="D249" s="67"/>
      <c r="E249" s="67"/>
      <c r="F249" s="98"/>
      <c r="G249" s="98"/>
      <c r="H249" s="103"/>
      <c r="I249" s="98"/>
      <c r="J249" s="320"/>
      <c r="K249" s="324"/>
      <c r="L249" s="324"/>
      <c r="M249" s="124"/>
    </row>
    <row r="250" spans="1:13" ht="15.75">
      <c r="A250" s="276"/>
      <c r="B250" s="50" t="s">
        <v>770</v>
      </c>
      <c r="C250" s="296"/>
      <c r="D250" s="67"/>
      <c r="E250" s="67"/>
      <c r="F250" s="98"/>
      <c r="G250" s="98"/>
      <c r="H250" s="103"/>
      <c r="I250" s="98"/>
      <c r="J250" s="320"/>
      <c r="K250" s="324"/>
      <c r="L250" s="324"/>
      <c r="M250" s="124"/>
    </row>
    <row r="251" spans="1:13" ht="15.75">
      <c r="A251" s="276"/>
      <c r="B251" s="50" t="s">
        <v>771</v>
      </c>
      <c r="C251" s="296"/>
      <c r="D251" s="67"/>
      <c r="E251" s="67"/>
      <c r="F251" s="98"/>
      <c r="G251" s="98"/>
      <c r="H251" s="103"/>
      <c r="I251" s="98"/>
      <c r="J251" s="320"/>
      <c r="K251" s="324"/>
      <c r="L251" s="324"/>
      <c r="M251" s="124"/>
    </row>
    <row r="252" spans="1:13" ht="15.75">
      <c r="A252" s="276"/>
      <c r="B252" s="50" t="s">
        <v>772</v>
      </c>
      <c r="C252" s="296"/>
      <c r="D252" s="67"/>
      <c r="E252" s="67"/>
      <c r="F252" s="98"/>
      <c r="G252" s="98"/>
      <c r="H252" s="103"/>
      <c r="I252" s="98"/>
      <c r="J252" s="320"/>
      <c r="K252" s="324"/>
      <c r="L252" s="324"/>
      <c r="M252" s="124"/>
    </row>
    <row r="253" spans="1:13" ht="31.5">
      <c r="A253" s="223">
        <v>12</v>
      </c>
      <c r="B253" s="301" t="s">
        <v>773</v>
      </c>
      <c r="C253" s="223" t="s">
        <v>774</v>
      </c>
      <c r="D253" s="67" t="s">
        <v>754</v>
      </c>
      <c r="E253" s="67" t="s">
        <v>117</v>
      </c>
      <c r="F253" s="98"/>
      <c r="G253" s="98"/>
      <c r="H253" s="103"/>
      <c r="I253" s="98"/>
      <c r="J253" s="320">
        <v>10</v>
      </c>
      <c r="K253" s="325">
        <v>67500000</v>
      </c>
      <c r="L253" s="317">
        <f>K253*J253</f>
        <v>675000000</v>
      </c>
      <c r="M253" s="124"/>
    </row>
    <row r="254" spans="1:13" ht="15.75">
      <c r="A254" s="276"/>
      <c r="B254" s="50" t="s">
        <v>775</v>
      </c>
      <c r="C254" s="296"/>
      <c r="D254" s="67"/>
      <c r="E254" s="67"/>
      <c r="F254" s="98"/>
      <c r="G254" s="98"/>
      <c r="H254" s="103"/>
      <c r="I254" s="98"/>
      <c r="J254" s="320"/>
      <c r="K254" s="324"/>
      <c r="L254" s="324"/>
      <c r="M254" s="124"/>
    </row>
    <row r="255" spans="1:13" ht="15.75">
      <c r="A255" s="276"/>
      <c r="B255" s="50" t="s">
        <v>776</v>
      </c>
      <c r="C255" s="296"/>
      <c r="D255" s="67"/>
      <c r="E255" s="67"/>
      <c r="F255" s="98"/>
      <c r="G255" s="98"/>
      <c r="H255" s="103"/>
      <c r="I255" s="98"/>
      <c r="J255" s="320"/>
      <c r="K255" s="324"/>
      <c r="L255" s="324"/>
      <c r="M255" s="124"/>
    </row>
    <row r="256" spans="1:13" ht="15.75">
      <c r="A256" s="276"/>
      <c r="B256" s="50" t="s">
        <v>777</v>
      </c>
      <c r="C256" s="296"/>
      <c r="D256" s="67"/>
      <c r="E256" s="67"/>
      <c r="F256" s="98"/>
      <c r="G256" s="98"/>
      <c r="H256" s="103"/>
      <c r="I256" s="98"/>
      <c r="J256" s="320"/>
      <c r="K256" s="324"/>
      <c r="L256" s="324"/>
      <c r="M256" s="124"/>
    </row>
    <row r="257" spans="1:13" ht="15.75">
      <c r="A257" s="276"/>
      <c r="B257" s="50" t="s">
        <v>778</v>
      </c>
      <c r="C257" s="296"/>
      <c r="D257" s="67"/>
      <c r="E257" s="67"/>
      <c r="F257" s="98"/>
      <c r="G257" s="98"/>
      <c r="H257" s="103"/>
      <c r="I257" s="98"/>
      <c r="J257" s="320"/>
      <c r="K257" s="324"/>
      <c r="L257" s="324"/>
      <c r="M257" s="124"/>
    </row>
    <row r="258" spans="1:13" ht="15.75">
      <c r="A258" s="276"/>
      <c r="B258" s="50" t="s">
        <v>779</v>
      </c>
      <c r="C258" s="296"/>
      <c r="D258" s="67"/>
      <c r="E258" s="67"/>
      <c r="F258" s="98"/>
      <c r="G258" s="98"/>
      <c r="H258" s="103"/>
      <c r="I258" s="98"/>
      <c r="J258" s="320"/>
      <c r="K258" s="324"/>
      <c r="L258" s="324"/>
      <c r="M258" s="124"/>
    </row>
    <row r="259" spans="1:13" ht="15.75">
      <c r="A259" s="276"/>
      <c r="B259" s="50" t="s">
        <v>780</v>
      </c>
      <c r="C259" s="296"/>
      <c r="D259" s="67"/>
      <c r="E259" s="67"/>
      <c r="F259" s="98"/>
      <c r="G259" s="98"/>
      <c r="H259" s="103"/>
      <c r="I259" s="98"/>
      <c r="J259" s="320"/>
      <c r="K259" s="324"/>
      <c r="L259" s="324"/>
      <c r="M259" s="124"/>
    </row>
    <row r="260" spans="1:13" ht="15.75">
      <c r="A260" s="276"/>
      <c r="B260" s="50" t="s">
        <v>781</v>
      </c>
      <c r="C260" s="296"/>
      <c r="D260" s="67"/>
      <c r="E260" s="67"/>
      <c r="F260" s="98"/>
      <c r="G260" s="98"/>
      <c r="H260" s="103"/>
      <c r="I260" s="98"/>
      <c r="J260" s="320"/>
      <c r="K260" s="324"/>
      <c r="L260" s="324"/>
      <c r="M260" s="124"/>
    </row>
    <row r="261" spans="1:13" ht="15.75">
      <c r="A261" s="276"/>
      <c r="B261" s="50" t="s">
        <v>782</v>
      </c>
      <c r="C261" s="296"/>
      <c r="D261" s="67"/>
      <c r="E261" s="67"/>
      <c r="F261" s="98"/>
      <c r="G261" s="98"/>
      <c r="H261" s="103"/>
      <c r="I261" s="98"/>
      <c r="J261" s="320"/>
      <c r="K261" s="324"/>
      <c r="L261" s="324"/>
      <c r="M261" s="124"/>
    </row>
    <row r="262" spans="1:13" ht="15.75">
      <c r="A262" s="276"/>
      <c r="B262" s="50" t="s">
        <v>783</v>
      </c>
      <c r="C262" s="296"/>
      <c r="D262" s="67"/>
      <c r="E262" s="67"/>
      <c r="F262" s="98"/>
      <c r="G262" s="98"/>
      <c r="H262" s="103"/>
      <c r="I262" s="98"/>
      <c r="J262" s="320"/>
      <c r="K262" s="324"/>
      <c r="L262" s="324"/>
      <c r="M262" s="124"/>
    </row>
    <row r="263" spans="1:13" ht="15.75">
      <c r="A263" s="276"/>
      <c r="B263" s="50" t="s">
        <v>784</v>
      </c>
      <c r="C263" s="296"/>
      <c r="D263" s="67"/>
      <c r="E263" s="67"/>
      <c r="F263" s="98"/>
      <c r="G263" s="98"/>
      <c r="H263" s="103"/>
      <c r="I263" s="98"/>
      <c r="J263" s="320"/>
      <c r="K263" s="324"/>
      <c r="L263" s="324"/>
      <c r="M263" s="124"/>
    </row>
    <row r="264" spans="1:13" ht="15.75">
      <c r="A264" s="276"/>
      <c r="B264" s="50" t="s">
        <v>765</v>
      </c>
      <c r="C264" s="296"/>
      <c r="D264" s="67"/>
      <c r="E264" s="67"/>
      <c r="F264" s="98"/>
      <c r="G264" s="98"/>
      <c r="H264" s="103"/>
      <c r="I264" s="98"/>
      <c r="J264" s="320"/>
      <c r="K264" s="324"/>
      <c r="L264" s="324"/>
      <c r="M264" s="124"/>
    </row>
    <row r="265" spans="1:13" ht="15.75">
      <c r="A265" s="276"/>
      <c r="B265" s="50" t="s">
        <v>785</v>
      </c>
      <c r="C265" s="296"/>
      <c r="D265" s="67"/>
      <c r="E265" s="67"/>
      <c r="F265" s="98"/>
      <c r="G265" s="98"/>
      <c r="H265" s="103"/>
      <c r="I265" s="98"/>
      <c r="J265" s="320"/>
      <c r="K265" s="324"/>
      <c r="L265" s="324"/>
      <c r="M265" s="124"/>
    </row>
    <row r="266" spans="1:13" ht="15.75">
      <c r="A266" s="276"/>
      <c r="B266" s="50" t="s">
        <v>786</v>
      </c>
      <c r="C266" s="296"/>
      <c r="D266" s="67"/>
      <c r="E266" s="67"/>
      <c r="F266" s="98"/>
      <c r="G266" s="98"/>
      <c r="H266" s="103"/>
      <c r="I266" s="98"/>
      <c r="J266" s="320"/>
      <c r="K266" s="324"/>
      <c r="L266" s="324"/>
      <c r="M266" s="124"/>
    </row>
    <row r="267" spans="1:13" ht="15.75">
      <c r="A267" s="276"/>
      <c r="B267" s="50" t="s">
        <v>787</v>
      </c>
      <c r="C267" s="296"/>
      <c r="D267" s="67"/>
      <c r="E267" s="67"/>
      <c r="F267" s="98"/>
      <c r="G267" s="98"/>
      <c r="H267" s="103"/>
      <c r="I267" s="98"/>
      <c r="J267" s="320"/>
      <c r="K267" s="324"/>
      <c r="L267" s="324"/>
      <c r="M267" s="124"/>
    </row>
    <row r="268" spans="1:13" ht="15.75">
      <c r="A268" s="276"/>
      <c r="B268" s="50" t="s">
        <v>788</v>
      </c>
      <c r="C268" s="296"/>
      <c r="D268" s="67"/>
      <c r="E268" s="67"/>
      <c r="F268" s="98"/>
      <c r="G268" s="98"/>
      <c r="H268" s="103"/>
      <c r="I268" s="98"/>
      <c r="J268" s="320"/>
      <c r="K268" s="324"/>
      <c r="L268" s="324"/>
      <c r="M268" s="124"/>
    </row>
    <row r="269" spans="1:13" ht="15.75">
      <c r="A269" s="276"/>
      <c r="B269" s="50" t="s">
        <v>789</v>
      </c>
      <c r="C269" s="296"/>
      <c r="D269" s="67"/>
      <c r="E269" s="67"/>
      <c r="F269" s="98"/>
      <c r="G269" s="98"/>
      <c r="H269" s="103"/>
      <c r="I269" s="98"/>
      <c r="J269" s="320"/>
      <c r="K269" s="324"/>
      <c r="L269" s="324"/>
      <c r="M269" s="124"/>
    </row>
    <row r="270" spans="1:13" ht="15.75">
      <c r="A270" s="276"/>
      <c r="B270" s="50" t="s">
        <v>790</v>
      </c>
      <c r="C270" s="296"/>
      <c r="D270" s="67"/>
      <c r="E270" s="67"/>
      <c r="F270" s="98"/>
      <c r="G270" s="98"/>
      <c r="H270" s="103"/>
      <c r="I270" s="98"/>
      <c r="J270" s="320"/>
      <c r="K270" s="324"/>
      <c r="L270" s="324"/>
      <c r="M270" s="124"/>
    </row>
    <row r="271" spans="1:13" ht="15.75">
      <c r="A271" s="276"/>
      <c r="B271" s="50" t="s">
        <v>791</v>
      </c>
      <c r="C271" s="296"/>
      <c r="D271" s="67"/>
      <c r="E271" s="67"/>
      <c r="F271" s="98"/>
      <c r="G271" s="98"/>
      <c r="H271" s="103"/>
      <c r="I271" s="98"/>
      <c r="J271" s="320"/>
      <c r="K271" s="324"/>
      <c r="L271" s="324"/>
      <c r="M271" s="124"/>
    </row>
    <row r="272" spans="1:13" ht="31.5">
      <c r="A272" s="292">
        <v>13</v>
      </c>
      <c r="B272" s="295" t="s">
        <v>792</v>
      </c>
      <c r="C272" s="296" t="s">
        <v>793</v>
      </c>
      <c r="D272" s="67" t="s">
        <v>726</v>
      </c>
      <c r="E272" s="67" t="s">
        <v>117</v>
      </c>
      <c r="F272" s="98"/>
      <c r="G272" s="98"/>
      <c r="H272" s="103"/>
      <c r="I272" s="98"/>
      <c r="J272" s="320">
        <v>10</v>
      </c>
      <c r="K272" s="324">
        <v>8800000</v>
      </c>
      <c r="L272" s="317">
        <f>K272*J272</f>
        <v>88000000</v>
      </c>
      <c r="M272" s="124"/>
    </row>
    <row r="273" spans="1:13" ht="15.75">
      <c r="A273" s="292"/>
      <c r="B273" s="297" t="s">
        <v>718</v>
      </c>
      <c r="C273" s="296"/>
      <c r="D273" s="67"/>
      <c r="E273" s="67"/>
      <c r="F273" s="98"/>
      <c r="G273" s="98"/>
      <c r="H273" s="103"/>
      <c r="I273" s="98"/>
      <c r="J273" s="320"/>
      <c r="K273" s="324"/>
      <c r="L273" s="324"/>
      <c r="M273" s="124"/>
    </row>
    <row r="274" spans="1:13" ht="15.75">
      <c r="A274" s="292"/>
      <c r="B274" s="297" t="s">
        <v>794</v>
      </c>
      <c r="C274" s="296"/>
      <c r="D274" s="67"/>
      <c r="E274" s="67"/>
      <c r="F274" s="98"/>
      <c r="G274" s="98"/>
      <c r="H274" s="103"/>
      <c r="I274" s="98"/>
      <c r="J274" s="320"/>
      <c r="K274" s="324"/>
      <c r="L274" s="324"/>
      <c r="M274" s="124"/>
    </row>
    <row r="275" spans="1:13" ht="15.75">
      <c r="A275" s="292"/>
      <c r="B275" s="297" t="s">
        <v>795</v>
      </c>
      <c r="C275" s="296"/>
      <c r="D275" s="67"/>
      <c r="E275" s="67"/>
      <c r="F275" s="98"/>
      <c r="G275" s="98"/>
      <c r="H275" s="103"/>
      <c r="I275" s="98"/>
      <c r="J275" s="320"/>
      <c r="K275" s="324"/>
      <c r="L275" s="324"/>
      <c r="M275" s="124"/>
    </row>
    <row r="276" spans="1:13" ht="15.75">
      <c r="A276" s="292"/>
      <c r="B276" s="297" t="s">
        <v>796</v>
      </c>
      <c r="C276" s="296"/>
      <c r="D276" s="67"/>
      <c r="E276" s="67"/>
      <c r="F276" s="98"/>
      <c r="G276" s="98"/>
      <c r="H276" s="103"/>
      <c r="I276" s="98"/>
      <c r="J276" s="320"/>
      <c r="K276" s="324"/>
      <c r="L276" s="324"/>
      <c r="M276" s="124"/>
    </row>
    <row r="277" spans="1:13" ht="15.75">
      <c r="A277" s="292"/>
      <c r="B277" s="297" t="s">
        <v>797</v>
      </c>
      <c r="C277" s="296"/>
      <c r="D277" s="67"/>
      <c r="E277" s="67"/>
      <c r="F277" s="98"/>
      <c r="G277" s="98"/>
      <c r="H277" s="103"/>
      <c r="I277" s="98"/>
      <c r="J277" s="320"/>
      <c r="K277" s="324"/>
      <c r="L277" s="324"/>
      <c r="M277" s="124"/>
    </row>
    <row r="278" spans="1:13" ht="15.75">
      <c r="A278" s="292"/>
      <c r="B278" s="297" t="s">
        <v>798</v>
      </c>
      <c r="C278" s="296"/>
      <c r="D278" s="67"/>
      <c r="E278" s="67"/>
      <c r="F278" s="97"/>
      <c r="G278" s="97"/>
      <c r="H278" s="99"/>
      <c r="I278" s="97"/>
      <c r="J278" s="320"/>
      <c r="K278" s="324"/>
      <c r="L278" s="324"/>
      <c r="M278" s="124"/>
    </row>
    <row r="279" spans="1:13" ht="15.75">
      <c r="A279" s="292"/>
      <c r="B279" s="297" t="s">
        <v>799</v>
      </c>
      <c r="C279" s="296"/>
      <c r="D279" s="67"/>
      <c r="E279" s="67"/>
      <c r="F279" s="98"/>
      <c r="G279" s="98"/>
      <c r="H279" s="103"/>
      <c r="I279" s="98"/>
      <c r="J279" s="320"/>
      <c r="K279" s="324"/>
      <c r="L279" s="324"/>
      <c r="M279" s="124"/>
    </row>
    <row r="280" spans="1:13" ht="15.75">
      <c r="A280" s="292"/>
      <c r="B280" s="297" t="s">
        <v>800</v>
      </c>
      <c r="C280" s="296"/>
      <c r="D280" s="67"/>
      <c r="E280" s="67"/>
      <c r="F280" s="98"/>
      <c r="G280" s="98"/>
      <c r="H280" s="103"/>
      <c r="I280" s="98"/>
      <c r="J280" s="320"/>
      <c r="K280" s="324"/>
      <c r="L280" s="324"/>
      <c r="M280" s="124"/>
    </row>
    <row r="281" spans="1:13" ht="15.75">
      <c r="A281" s="292">
        <v>14</v>
      </c>
      <c r="B281" s="295" t="s">
        <v>801</v>
      </c>
      <c r="C281" s="296" t="s">
        <v>802</v>
      </c>
      <c r="D281" s="67" t="s">
        <v>208</v>
      </c>
      <c r="E281" s="67" t="s">
        <v>419</v>
      </c>
      <c r="F281" s="98"/>
      <c r="G281" s="98"/>
      <c r="H281" s="103"/>
      <c r="I281" s="98"/>
      <c r="J281" s="320">
        <v>1</v>
      </c>
      <c r="K281" s="324">
        <v>1208556749.6998901</v>
      </c>
      <c r="L281" s="324">
        <f>K281*J281</f>
        <v>1208556749.6998901</v>
      </c>
      <c r="M281" s="124"/>
    </row>
    <row r="282" spans="1:13" ht="47.25">
      <c r="A282" s="292"/>
      <c r="B282" s="297" t="s">
        <v>803</v>
      </c>
      <c r="C282" s="296"/>
      <c r="D282" s="67"/>
      <c r="E282" s="67"/>
      <c r="F282" s="98"/>
      <c r="G282" s="98"/>
      <c r="H282" s="103"/>
      <c r="I282" s="98"/>
      <c r="J282" s="320"/>
      <c r="K282" s="324"/>
      <c r="L282" s="324"/>
      <c r="M282" s="124"/>
    </row>
    <row r="283" spans="1:13" ht="15.75">
      <c r="A283" s="292">
        <v>15</v>
      </c>
      <c r="B283" s="291" t="s">
        <v>804</v>
      </c>
      <c r="C283" s="296"/>
      <c r="D283" s="66"/>
      <c r="E283" s="217" t="s">
        <v>117</v>
      </c>
      <c r="F283" s="98"/>
      <c r="G283" s="98"/>
      <c r="H283" s="103"/>
      <c r="I283" s="98"/>
      <c r="J283" s="320">
        <v>2</v>
      </c>
      <c r="K283" s="326">
        <v>150000000</v>
      </c>
      <c r="L283" s="326">
        <f>K283*J283</f>
        <v>300000000</v>
      </c>
      <c r="M283" s="124"/>
    </row>
    <row r="284" spans="1:13" ht="15.75">
      <c r="A284" s="292">
        <v>16</v>
      </c>
      <c r="B284" s="291" t="s">
        <v>805</v>
      </c>
      <c r="C284" s="296"/>
      <c r="D284" s="66"/>
      <c r="E284" s="217" t="s">
        <v>117</v>
      </c>
      <c r="F284" s="98"/>
      <c r="G284" s="98"/>
      <c r="H284" s="103"/>
      <c r="I284" s="98"/>
      <c r="J284" s="320">
        <v>2</v>
      </c>
      <c r="K284" s="326">
        <v>150000000</v>
      </c>
      <c r="L284" s="326">
        <f>K284*J284</f>
        <v>300000000</v>
      </c>
      <c r="M284" s="124"/>
    </row>
    <row r="285" spans="1:13" ht="15.75">
      <c r="A285" s="351" t="s">
        <v>87</v>
      </c>
      <c r="B285" s="352"/>
      <c r="C285" s="352"/>
      <c r="D285" s="352"/>
      <c r="E285" s="352"/>
      <c r="F285" s="352"/>
      <c r="G285" s="352"/>
      <c r="H285" s="352"/>
      <c r="I285" s="352"/>
      <c r="J285" s="327"/>
      <c r="K285" s="328"/>
      <c r="L285" s="328">
        <f>SUM(L175:L284)</f>
        <v>20248200669.69989</v>
      </c>
      <c r="M285" s="124"/>
    </row>
    <row r="286" spans="1:13" s="302" customFormat="1" ht="26.25" customHeight="1">
      <c r="A286" s="344" t="s">
        <v>806</v>
      </c>
      <c r="B286" s="345"/>
      <c r="C286" s="345"/>
      <c r="D286" s="345"/>
      <c r="E286" s="345"/>
      <c r="F286" s="345"/>
      <c r="G286" s="345"/>
      <c r="H286" s="345"/>
      <c r="I286" s="345"/>
      <c r="J286" s="268"/>
      <c r="K286" s="190"/>
      <c r="L286" s="259">
        <f>SUM(L161,L173,L285)</f>
        <v>45209362230.612228</v>
      </c>
      <c r="M286" s="124"/>
    </row>
  </sheetData>
  <sheetProtection password="CC5F" sheet="1" objects="1" scenarios="1"/>
  <mergeCells count="8">
    <mergeCell ref="A174:I174"/>
    <mergeCell ref="A285:I285"/>
    <mergeCell ref="A286:I286"/>
    <mergeCell ref="A1:B1"/>
    <mergeCell ref="J1:M1"/>
    <mergeCell ref="A2:I2"/>
    <mergeCell ref="A161:I161"/>
    <mergeCell ref="A173:I173"/>
  </mergeCells>
  <printOptions horizontalCentered="1"/>
  <pageMargins left="0.38" right="0.32"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TỔNG HỢP</vt:lpstr>
      <vt:lpstr>Năm 2018</vt:lpstr>
      <vt:lpstr>Năm 2019</vt:lpstr>
      <vt:lpstr>Năm 2020</vt:lpstr>
      <vt:lpstr>'Năm 2018'!Print_Titles</vt:lpstr>
      <vt:lpstr>'Năm 2019'!Print_Titles</vt:lpstr>
      <vt:lpstr>'Năm 2020'!Print_Titles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thienhh</dc:creator>
  <cp:lastModifiedBy>pc</cp:lastModifiedBy>
  <cp:lastPrinted>2018-02-10T08:26:00Z</cp:lastPrinted>
  <dcterms:created xsi:type="dcterms:W3CDTF">2018-02-09T16:15:54Z</dcterms:created>
  <dcterms:modified xsi:type="dcterms:W3CDTF">2018-02-11T08:24:06Z</dcterms:modified>
</cp:coreProperties>
</file>